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85" yWindow="345" windowWidth="10230" windowHeight="6405" tabRatio="913"/>
  </bookViews>
  <sheets>
    <sheet name="Index" sheetId="22" r:id="rId1"/>
    <sheet name="T1" sheetId="58" r:id="rId2"/>
    <sheet name="T2" sheetId="1" r:id="rId3"/>
    <sheet name="T3" sheetId="34" r:id="rId4"/>
    <sheet name="T4" sheetId="33" r:id="rId5"/>
    <sheet name="T5" sheetId="32" r:id="rId6"/>
    <sheet name="T6" sheetId="30" r:id="rId7"/>
    <sheet name="T7" sheetId="31" r:id="rId8"/>
    <sheet name="T8" sheetId="35" r:id="rId9"/>
    <sheet name="T9" sheetId="57" r:id="rId10"/>
    <sheet name="T10" sheetId="2" r:id="rId11"/>
    <sheet name="T11" sheetId="36" r:id="rId12"/>
    <sheet name="T12" sheetId="14" r:id="rId13"/>
    <sheet name="T13" sheetId="3" r:id="rId14"/>
    <sheet name="T14" sheetId="7" r:id="rId15"/>
    <sheet name="T15" sheetId="37" r:id="rId16"/>
    <sheet name="T16" sheetId="8" r:id="rId17"/>
    <sheet name="T17" sheetId="38" r:id="rId18"/>
    <sheet name="T18" sheetId="39" r:id="rId19"/>
    <sheet name="T19" sheetId="4" r:id="rId20"/>
    <sheet name="T20" sheetId="43" r:id="rId21"/>
    <sheet name="T21" sheetId="12" r:id="rId22"/>
    <sheet name="T22" sheetId="40" r:id="rId23"/>
    <sheet name="T23" sheetId="41" r:id="rId24"/>
    <sheet name="T24" sheetId="60" r:id="rId25"/>
    <sheet name="T25" sheetId="71" r:id="rId26"/>
    <sheet name="T26" sheetId="67" r:id="rId27"/>
    <sheet name="T27" sheetId="75" r:id="rId28"/>
    <sheet name="T28" sheetId="61" r:id="rId29"/>
    <sheet name="T29" sheetId="70" r:id="rId30"/>
    <sheet name="T30" sheetId="66" r:id="rId31"/>
    <sheet name="T31" sheetId="74" r:id="rId32"/>
    <sheet name="T32" sheetId="62" r:id="rId33"/>
    <sheet name="T33" sheetId="69" r:id="rId34"/>
    <sheet name="T34" sheetId="65" r:id="rId35"/>
    <sheet name="T35" sheetId="73" r:id="rId36"/>
    <sheet name="T36" sheetId="63" r:id="rId37"/>
    <sheet name="T37" sheetId="68" r:id="rId38"/>
    <sheet name="T38" sheetId="64" r:id="rId39"/>
    <sheet name="T39" sheetId="72" r:id="rId40"/>
    <sheet name="T40" sheetId="21" r:id="rId41"/>
    <sheet name="T41" sheetId="23" r:id="rId42"/>
    <sheet name="T42" sheetId="24" r:id="rId43"/>
    <sheet name="T43" sheetId="25" r:id="rId44"/>
    <sheet name="T44" sheetId="55" r:id="rId45"/>
    <sheet name="T45" sheetId="56" r:id="rId46"/>
    <sheet name="T46" sheetId="52" r:id="rId47"/>
    <sheet name="T47" sheetId="18" r:id="rId48"/>
    <sheet name="T48" sheetId="54" r:id="rId49"/>
    <sheet name="T49" sheetId="53" r:id="rId50"/>
    <sheet name="T50" sheetId="76" r:id="rId51"/>
  </sheets>
  <externalReferences>
    <externalReference r:id="rId52"/>
    <externalReference r:id="rId53"/>
    <externalReference r:id="rId54"/>
    <externalReference r:id="rId55"/>
  </externalReferences>
  <definedNames>
    <definedName name="_xlnm._FilterDatabase" localSheetId="44" hidden="1">'T44'!$B$4:$J$259</definedName>
    <definedName name="_Ref386536526" localSheetId="10">'T12'!#REF!</definedName>
    <definedName name="_Ref386537083" localSheetId="14">'T14'!$B$2</definedName>
    <definedName name="_Ref386537241" localSheetId="14">'T15'!$B$2</definedName>
    <definedName name="_Ref386537601" localSheetId="14">'T14'!#REF!</definedName>
    <definedName name="_Ref386537659" localSheetId="14">'T14'!#REF!</definedName>
    <definedName name="_Ref386722868" localSheetId="13">'T13'!#REF!</definedName>
    <definedName name="Demand">[1]Transport!$E$13:$E$943</definedName>
    <definedName name="DemZone">[1]Transport!$L$13:$L$943</definedName>
    <definedName name="DRes_2018_19">'T23'!$D$6</definedName>
    <definedName name="DRes_2019_20">'T23'!$E$6</definedName>
    <definedName name="DRes_2020_21">'T23'!$F$6</definedName>
    <definedName name="DRes_2021_22">'T23'!$G$6</definedName>
    <definedName name="Interconnectorimport15_16">'[2]Interconnector data'!$Z$6:$Z$31</definedName>
    <definedName name="Interconnectornode">'[2]Interconnector data'!$AE$6:$AE$25</definedName>
    <definedName name="Local_Cct_LU">'[3]Local Cct Tariffs'!$A$3:$M$93</definedName>
    <definedName name="node1">'[4]July 13 data'!$M$5:$M$500</definedName>
    <definedName name="Node2">'[4]July 13 data'!$N$5:$N$500</definedName>
    <definedName name="Node3">'[4]July 13 data'!$O$5:$O$500</definedName>
    <definedName name="NodeDemand1516">'[4]July 13 data'!$R$5:$R$500</definedName>
    <definedName name="Small_Gens_LU">'[3]Small Gens Tariff'!$A$2:$M$2</definedName>
    <definedName name="TEC_Log">'[3]TEC Changes'!$A$5:$M$145</definedName>
    <definedName name="Wider_Tariff_LU">'[3]Wider Tariffs'!$A$33:$N$59</definedName>
  </definedNames>
  <calcPr calcId="145621"/>
</workbook>
</file>

<file path=xl/calcChain.xml><?xml version="1.0" encoding="utf-8"?>
<calcChain xmlns="http://schemas.openxmlformats.org/spreadsheetml/2006/main">
  <c r="M27" i="76" l="1"/>
  <c r="M28" i="76"/>
  <c r="M29" i="76"/>
  <c r="M30" i="76"/>
  <c r="M31" i="76"/>
  <c r="M32" i="76"/>
  <c r="M33" i="76"/>
  <c r="M34" i="76"/>
  <c r="M35" i="76"/>
  <c r="M36" i="76"/>
  <c r="M37" i="76"/>
  <c r="M38" i="76"/>
  <c r="M39" i="76"/>
  <c r="M26" i="76"/>
  <c r="M8" i="76"/>
  <c r="M9" i="76"/>
  <c r="M10" i="76"/>
  <c r="M11" i="76"/>
  <c r="M12" i="76"/>
  <c r="M13" i="76"/>
  <c r="M14" i="76"/>
  <c r="M15" i="76"/>
  <c r="M16" i="76"/>
  <c r="M17" i="76"/>
  <c r="M18" i="76"/>
  <c r="M19" i="76"/>
  <c r="M20" i="76"/>
  <c r="M7" i="76"/>
  <c r="E3" i="76"/>
  <c r="K47" i="76" l="1"/>
  <c r="L47" i="76"/>
  <c r="L28" i="76"/>
  <c r="K27" i="76"/>
  <c r="O47" i="76" l="1"/>
  <c r="L77" i="76"/>
  <c r="L48" i="76"/>
  <c r="L50" i="76"/>
  <c r="L52" i="76"/>
  <c r="L54" i="76"/>
  <c r="L56" i="76"/>
  <c r="L58" i="76"/>
  <c r="L45" i="76"/>
  <c r="L30" i="76"/>
  <c r="L34" i="76"/>
  <c r="L38" i="76"/>
  <c r="L26" i="76"/>
  <c r="K77" i="76"/>
  <c r="L76" i="76"/>
  <c r="K76" i="76"/>
  <c r="K75" i="76"/>
  <c r="L74" i="76"/>
  <c r="K74" i="76"/>
  <c r="L73" i="76"/>
  <c r="K73" i="76"/>
  <c r="L72" i="76"/>
  <c r="K72" i="76"/>
  <c r="K71" i="76"/>
  <c r="L70" i="76"/>
  <c r="K70" i="76"/>
  <c r="L69" i="76"/>
  <c r="K69" i="76"/>
  <c r="L68" i="76"/>
  <c r="K68" i="76"/>
  <c r="K67" i="76"/>
  <c r="L66" i="76"/>
  <c r="K66" i="76"/>
  <c r="L65" i="76"/>
  <c r="K65" i="76"/>
  <c r="L64" i="76"/>
  <c r="K64" i="76"/>
  <c r="K58" i="76"/>
  <c r="L57" i="76"/>
  <c r="K57" i="76"/>
  <c r="K56" i="76"/>
  <c r="L55" i="76"/>
  <c r="K55" i="76"/>
  <c r="K54" i="76"/>
  <c r="L53" i="76"/>
  <c r="K53" i="76"/>
  <c r="K52" i="76"/>
  <c r="L51" i="76"/>
  <c r="K51" i="76"/>
  <c r="K50" i="76"/>
  <c r="L49" i="76"/>
  <c r="K49" i="76"/>
  <c r="K48" i="76"/>
  <c r="L46" i="76"/>
  <c r="K46" i="76"/>
  <c r="K45" i="76"/>
  <c r="O45" i="76" s="1"/>
  <c r="L39" i="76"/>
  <c r="K39" i="76"/>
  <c r="K38" i="76"/>
  <c r="L37" i="76"/>
  <c r="K37" i="76"/>
  <c r="L36" i="76"/>
  <c r="K36" i="76"/>
  <c r="L35" i="76"/>
  <c r="K35" i="76"/>
  <c r="K34" i="76"/>
  <c r="L33" i="76"/>
  <c r="K33" i="76"/>
  <c r="L32" i="76"/>
  <c r="K32" i="76"/>
  <c r="L31" i="76"/>
  <c r="K31" i="76"/>
  <c r="K30" i="76"/>
  <c r="L29" i="76"/>
  <c r="K29" i="76"/>
  <c r="K28" i="76"/>
  <c r="O28" i="76" s="1"/>
  <c r="L27" i="76"/>
  <c r="K26" i="76"/>
  <c r="L7" i="76"/>
  <c r="L8" i="76"/>
  <c r="L9" i="76"/>
  <c r="L10" i="76"/>
  <c r="L11" i="76"/>
  <c r="L12" i="76"/>
  <c r="L13" i="76"/>
  <c r="L14" i="76"/>
  <c r="L15" i="76"/>
  <c r="L16" i="76"/>
  <c r="L17" i="76"/>
  <c r="L18" i="76"/>
  <c r="L19" i="76"/>
  <c r="L20" i="76"/>
  <c r="K8" i="76"/>
  <c r="K9" i="76"/>
  <c r="K10" i="76"/>
  <c r="K11" i="76"/>
  <c r="K12" i="76"/>
  <c r="K13" i="76"/>
  <c r="K14" i="76"/>
  <c r="K15" i="76"/>
  <c r="K16" i="76"/>
  <c r="K17" i="76"/>
  <c r="K18" i="76"/>
  <c r="K19" i="76"/>
  <c r="K20" i="76"/>
  <c r="K7" i="76"/>
  <c r="O34" i="76" l="1"/>
  <c r="O27" i="76"/>
  <c r="O37" i="76"/>
  <c r="O51" i="76"/>
  <c r="O64" i="76"/>
  <c r="O66" i="76"/>
  <c r="O73" i="76"/>
  <c r="O19" i="76"/>
  <c r="O15" i="76"/>
  <c r="O11" i="76"/>
  <c r="O30" i="76"/>
  <c r="O48" i="76"/>
  <c r="O7" i="76"/>
  <c r="O17" i="76"/>
  <c r="O13" i="76"/>
  <c r="O9" i="76"/>
  <c r="O29" i="76"/>
  <c r="O36" i="76"/>
  <c r="O38" i="76"/>
  <c r="O46" i="76"/>
  <c r="O52" i="76"/>
  <c r="O55" i="76"/>
  <c r="O65" i="76"/>
  <c r="O72" i="76"/>
  <c r="O74" i="76"/>
  <c r="O35" i="76"/>
  <c r="O56" i="76"/>
  <c r="O20" i="76"/>
  <c r="O16" i="76"/>
  <c r="O12" i="76"/>
  <c r="O8" i="76"/>
  <c r="O26" i="76"/>
  <c r="O32" i="76"/>
  <c r="O39" i="76"/>
  <c r="O50" i="76"/>
  <c r="O53" i="76"/>
  <c r="O58" i="76"/>
  <c r="O68" i="76"/>
  <c r="O70" i="76"/>
  <c r="O77" i="76"/>
  <c r="O18" i="76"/>
  <c r="O14" i="76"/>
  <c r="O10" i="76"/>
  <c r="O31" i="76"/>
  <c r="O33" i="76"/>
  <c r="O49" i="76"/>
  <c r="O54" i="76"/>
  <c r="O57" i="76"/>
  <c r="O69" i="76"/>
  <c r="O76" i="76"/>
  <c r="L67" i="76"/>
  <c r="O67" i="76" s="1"/>
  <c r="L71" i="76"/>
  <c r="O71" i="76" s="1"/>
  <c r="L75" i="76"/>
  <c r="O75" i="76" s="1"/>
  <c r="C6" i="41"/>
  <c r="E6" i="41"/>
  <c r="A53" i="22"/>
  <c r="A31" i="22"/>
  <c r="A50" i="22"/>
  <c r="A49" i="22"/>
  <c r="A51" i="22"/>
  <c r="A52" i="22"/>
  <c r="A42" i="22"/>
  <c r="A38" i="22"/>
  <c r="A34" i="22"/>
  <c r="A30" i="22"/>
  <c r="A41" i="22"/>
  <c r="A37" i="22"/>
  <c r="A33" i="22"/>
  <c r="A29" i="22"/>
  <c r="A40" i="22"/>
  <c r="A36" i="22"/>
  <c r="A32" i="22"/>
  <c r="A28" i="22"/>
  <c r="A39" i="22"/>
  <c r="A35" i="22"/>
  <c r="A27" i="22"/>
  <c r="E20" i="52"/>
  <c r="F15" i="41"/>
  <c r="G9" i="41"/>
  <c r="E14" i="12"/>
  <c r="D14" i="12"/>
  <c r="E9" i="41"/>
  <c r="F10" i="3"/>
  <c r="F11" i="3"/>
  <c r="F13" i="3"/>
  <c r="E10" i="3"/>
  <c r="E12" i="3"/>
  <c r="D10" i="3"/>
  <c r="D11" i="3"/>
  <c r="D13" i="3"/>
  <c r="G10" i="3"/>
  <c r="G11" i="3"/>
  <c r="G13" i="3"/>
  <c r="H10" i="3"/>
  <c r="F12" i="3"/>
  <c r="D12" i="3"/>
  <c r="H11" i="3"/>
  <c r="G7" i="41"/>
  <c r="H12" i="3"/>
  <c r="G12" i="3"/>
  <c r="E11" i="3"/>
  <c r="E13" i="3"/>
  <c r="H13" i="3"/>
  <c r="G8" i="41"/>
  <c r="G17" i="21"/>
  <c r="G32" i="21"/>
  <c r="H27" i="25"/>
  <c r="F32" i="21"/>
  <c r="D27" i="25"/>
  <c r="C27" i="25"/>
  <c r="E17" i="21"/>
  <c r="F17" i="21"/>
  <c r="I27" i="25"/>
  <c r="E27" i="25"/>
  <c r="G27" i="25"/>
  <c r="J27" i="25"/>
  <c r="E32" i="21"/>
  <c r="G27" i="21"/>
  <c r="F27" i="21"/>
  <c r="E27" i="21"/>
  <c r="G40" i="21"/>
  <c r="G43" i="21"/>
  <c r="F40" i="21"/>
  <c r="F43" i="21"/>
  <c r="E40" i="21"/>
  <c r="E43" i="21"/>
  <c r="G46" i="21"/>
  <c r="F46" i="21"/>
  <c r="G45" i="21"/>
  <c r="F45" i="21"/>
  <c r="A48" i="22"/>
  <c r="A47" i="22"/>
  <c r="A24" i="22"/>
  <c r="A23" i="22"/>
  <c r="A22" i="22"/>
  <c r="A18" i="22"/>
  <c r="A16" i="22"/>
  <c r="A4" i="22"/>
  <c r="D10" i="4"/>
  <c r="D16" i="4"/>
  <c r="D10" i="43"/>
  <c r="D16" i="43"/>
  <c r="D17" i="4"/>
  <c r="D7" i="4"/>
  <c r="D20" i="4"/>
  <c r="D14" i="4"/>
  <c r="D31" i="4"/>
  <c r="D15" i="4"/>
  <c r="D6" i="4"/>
  <c r="D19" i="4"/>
  <c r="D24" i="4"/>
  <c r="D30" i="4"/>
  <c r="D25" i="4"/>
  <c r="D12" i="4"/>
  <c r="D8" i="4"/>
  <c r="D23" i="4"/>
  <c r="D26" i="4"/>
  <c r="D27" i="4"/>
  <c r="D28" i="4"/>
  <c r="D9" i="4"/>
  <c r="D11" i="4"/>
  <c r="D13" i="4"/>
  <c r="D32" i="4"/>
  <c r="D29" i="4"/>
  <c r="D22" i="4"/>
  <c r="D21" i="4"/>
  <c r="D18" i="4"/>
  <c r="D18" i="43"/>
  <c r="D22" i="43"/>
  <c r="D32" i="43"/>
  <c r="D7" i="43"/>
  <c r="D11" i="43"/>
  <c r="D9" i="43"/>
  <c r="D27" i="43"/>
  <c r="D12" i="43"/>
  <c r="D31" i="43"/>
  <c r="D29" i="43"/>
  <c r="D28" i="43"/>
  <c r="D26" i="43"/>
  <c r="D8" i="43"/>
  <c r="D25" i="43"/>
  <c r="D24" i="43"/>
  <c r="D20" i="43"/>
  <c r="D21" i="43"/>
  <c r="D13" i="43"/>
  <c r="D23" i="43"/>
  <c r="D30" i="43"/>
  <c r="D19" i="43"/>
  <c r="D15" i="43"/>
  <c r="D14" i="43"/>
  <c r="D17" i="43"/>
  <c r="D6" i="43"/>
  <c r="A60" i="22"/>
  <c r="A59" i="22"/>
  <c r="A58" i="22"/>
  <c r="A57" i="22"/>
  <c r="A12" i="22"/>
  <c r="A9" i="22"/>
  <c r="A14" i="22"/>
  <c r="A15" i="22"/>
  <c r="A11" i="22"/>
  <c r="A13" i="22"/>
  <c r="C24" i="56"/>
  <c r="C16" i="56"/>
  <c r="C20" i="56"/>
  <c r="C5" i="56"/>
  <c r="G5" i="56"/>
  <c r="G6" i="56"/>
  <c r="G7" i="56"/>
  <c r="G8" i="56"/>
  <c r="G9" i="56"/>
  <c r="G10" i="56"/>
  <c r="G11" i="56"/>
  <c r="G12" i="56"/>
  <c r="G13" i="56"/>
  <c r="G14" i="56"/>
  <c r="G15" i="56"/>
  <c r="G16" i="56"/>
  <c r="G17" i="56"/>
  <c r="G18" i="56"/>
  <c r="G19" i="56"/>
  <c r="G20" i="56"/>
  <c r="G21" i="56"/>
  <c r="G22" i="56"/>
  <c r="G23" i="56"/>
  <c r="G24" i="56"/>
  <c r="G25" i="56"/>
  <c r="G26" i="56"/>
  <c r="G27" i="56"/>
  <c r="G28" i="56"/>
  <c r="G29" i="56"/>
  <c r="G30" i="56"/>
  <c r="G31" i="56"/>
  <c r="C9" i="56"/>
  <c r="C13" i="56"/>
  <c r="C17" i="56"/>
  <c r="C21" i="56"/>
  <c r="C25" i="56"/>
  <c r="C29" i="56"/>
  <c r="F5" i="56"/>
  <c r="F13" i="56"/>
  <c r="F16" i="56"/>
  <c r="F18" i="56"/>
  <c r="F20" i="56"/>
  <c r="F22" i="56"/>
  <c r="F24" i="56"/>
  <c r="F26" i="56"/>
  <c r="F28" i="56"/>
  <c r="F30" i="56"/>
  <c r="C8" i="56"/>
  <c r="D5" i="56"/>
  <c r="D6" i="56"/>
  <c r="D7" i="56"/>
  <c r="D8" i="56"/>
  <c r="D9" i="56"/>
  <c r="D10" i="56"/>
  <c r="D11" i="56"/>
  <c r="D12" i="56"/>
  <c r="D13" i="56"/>
  <c r="D14" i="56"/>
  <c r="D15" i="56"/>
  <c r="D16" i="56"/>
  <c r="D17" i="56"/>
  <c r="D18" i="56"/>
  <c r="D19" i="56"/>
  <c r="D20" i="56"/>
  <c r="D21" i="56"/>
  <c r="D22" i="56"/>
  <c r="D23" i="56"/>
  <c r="D24" i="56"/>
  <c r="D25" i="56"/>
  <c r="D26" i="56"/>
  <c r="D27" i="56"/>
  <c r="D28" i="56"/>
  <c r="D29" i="56"/>
  <c r="D30" i="56"/>
  <c r="D31" i="56"/>
  <c r="C6" i="56"/>
  <c r="C10" i="56"/>
  <c r="C14" i="56"/>
  <c r="C18" i="56"/>
  <c r="C22" i="56"/>
  <c r="C26" i="56"/>
  <c r="C30" i="56"/>
  <c r="E5" i="56"/>
  <c r="E6" i="56"/>
  <c r="E7" i="56"/>
  <c r="E8" i="56"/>
  <c r="E9" i="56"/>
  <c r="E10" i="56"/>
  <c r="E11" i="56"/>
  <c r="E12" i="56"/>
  <c r="E13" i="56"/>
  <c r="E14" i="56"/>
  <c r="E15" i="56"/>
  <c r="E16" i="56"/>
  <c r="E17" i="56"/>
  <c r="E18" i="56"/>
  <c r="E19" i="56"/>
  <c r="E20" i="56"/>
  <c r="E21" i="56"/>
  <c r="E22" i="56"/>
  <c r="E23" i="56"/>
  <c r="E24" i="56"/>
  <c r="E25" i="56"/>
  <c r="E26" i="56"/>
  <c r="E27" i="56"/>
  <c r="E28" i="56"/>
  <c r="E29" i="56"/>
  <c r="E30" i="56"/>
  <c r="E31" i="56"/>
  <c r="C7" i="56"/>
  <c r="C11" i="56"/>
  <c r="C15" i="56"/>
  <c r="C19" i="56"/>
  <c r="C23" i="56"/>
  <c r="C27" i="56"/>
  <c r="C31" i="56"/>
  <c r="F6" i="56"/>
  <c r="F7" i="56"/>
  <c r="F8" i="56"/>
  <c r="F9" i="56"/>
  <c r="F10" i="56"/>
  <c r="F11" i="56"/>
  <c r="F12" i="56"/>
  <c r="F14" i="56"/>
  <c r="F15" i="56"/>
  <c r="F17" i="56"/>
  <c r="F19" i="56"/>
  <c r="F21" i="56"/>
  <c r="F23" i="56"/>
  <c r="F25" i="56"/>
  <c r="F27" i="56"/>
  <c r="F29" i="56"/>
  <c r="F31" i="56"/>
  <c r="C28" i="56"/>
  <c r="C12" i="56"/>
  <c r="D32" i="56"/>
  <c r="F32" i="56"/>
  <c r="E32" i="56"/>
  <c r="G32" i="56"/>
  <c r="C32" i="56"/>
  <c r="G20" i="54"/>
  <c r="D20" i="54"/>
  <c r="F20" i="54"/>
  <c r="E20" i="54"/>
  <c r="G20" i="53"/>
  <c r="F20" i="53"/>
  <c r="E20" i="53"/>
  <c r="D20" i="53"/>
  <c r="C20" i="53"/>
  <c r="C20" i="54"/>
  <c r="G20" i="52"/>
  <c r="F20" i="52"/>
  <c r="D20" i="52"/>
  <c r="C20" i="52"/>
  <c r="C20" i="18"/>
  <c r="G20" i="18"/>
  <c r="F20" i="18"/>
  <c r="E20" i="18"/>
  <c r="D20" i="18"/>
  <c r="D16" i="40"/>
  <c r="D12" i="40"/>
  <c r="D7" i="40"/>
  <c r="D15" i="40"/>
  <c r="D9" i="40"/>
  <c r="D10" i="40"/>
  <c r="D8" i="40"/>
  <c r="D6" i="40"/>
  <c r="D17" i="40"/>
  <c r="D18" i="40"/>
  <c r="D19" i="40"/>
  <c r="D14" i="40"/>
  <c r="D13" i="40"/>
  <c r="D11" i="40"/>
  <c r="D11" i="12"/>
  <c r="D6" i="12"/>
  <c r="D13" i="12"/>
  <c r="D8" i="12"/>
  <c r="D17" i="12"/>
  <c r="D10" i="12"/>
  <c r="D15" i="12"/>
  <c r="D7" i="12"/>
  <c r="D16" i="12"/>
  <c r="D9" i="12"/>
  <c r="D12" i="12"/>
  <c r="D18" i="12"/>
  <c r="D5" i="12"/>
  <c r="E23" i="4"/>
  <c r="E23" i="43"/>
  <c r="E14" i="4"/>
  <c r="E10" i="43"/>
  <c r="E32" i="4"/>
  <c r="E27" i="4"/>
  <c r="E31" i="43"/>
  <c r="E17" i="4"/>
  <c r="E24" i="43"/>
  <c r="E30" i="43"/>
  <c r="E12" i="4"/>
  <c r="E16" i="4"/>
  <c r="E21" i="43"/>
  <c r="E21" i="4"/>
  <c r="E24" i="4"/>
  <c r="E12" i="43"/>
  <c r="E16" i="43"/>
  <c r="E17" i="43"/>
  <c r="E15" i="4"/>
  <c r="E15" i="43"/>
  <c r="E18" i="4"/>
  <c r="E25" i="4"/>
  <c r="E11" i="4"/>
  <c r="E20" i="43"/>
  <c r="E22" i="4"/>
  <c r="E6" i="4"/>
  <c r="E20" i="4"/>
  <c r="E13" i="4"/>
  <c r="E11" i="43"/>
  <c r="E30" i="4"/>
  <c r="E27" i="43"/>
  <c r="E7" i="43"/>
  <c r="E8" i="43"/>
  <c r="E29" i="43"/>
  <c r="E26" i="4"/>
  <c r="E22" i="43"/>
  <c r="E26" i="43"/>
  <c r="E19" i="43"/>
  <c r="E9" i="4"/>
  <c r="E14" i="43"/>
  <c r="E29" i="4"/>
  <c r="E13" i="43"/>
  <c r="E9" i="43"/>
  <c r="E25" i="43"/>
  <c r="E8" i="4"/>
  <c r="E19" i="4"/>
  <c r="E28" i="43"/>
  <c r="E32" i="43"/>
  <c r="E31" i="4"/>
  <c r="E7" i="4"/>
  <c r="E18" i="43"/>
  <c r="E28" i="4"/>
  <c r="E6" i="43"/>
  <c r="E10" i="4"/>
  <c r="C16" i="41"/>
  <c r="C15" i="41"/>
  <c r="A46" i="22"/>
  <c r="A45" i="22"/>
  <c r="A44" i="22"/>
  <c r="A43" i="22"/>
  <c r="A26" i="22"/>
  <c r="A25" i="22"/>
  <c r="A21" i="22"/>
  <c r="A20" i="22"/>
  <c r="G16" i="41"/>
  <c r="G6" i="41"/>
  <c r="F16" i="41"/>
  <c r="E16" i="41"/>
  <c r="D16" i="41"/>
  <c r="A19" i="22"/>
  <c r="A17" i="22"/>
  <c r="G15" i="41"/>
  <c r="E15" i="41"/>
  <c r="A10" i="22"/>
  <c r="A8" i="22"/>
  <c r="A7" i="22"/>
  <c r="A6" i="22"/>
  <c r="A5" i="22"/>
  <c r="D15" i="41"/>
  <c r="E16" i="40"/>
  <c r="E6" i="12"/>
  <c r="E18" i="12"/>
  <c r="E12" i="40"/>
  <c r="E5" i="12"/>
  <c r="E7" i="40"/>
  <c r="E12" i="12"/>
  <c r="E7" i="12"/>
  <c r="E17" i="12"/>
  <c r="E15" i="40"/>
  <c r="E9" i="40"/>
  <c r="E10" i="40"/>
  <c r="E8" i="40"/>
  <c r="E8" i="12"/>
  <c r="E9" i="12"/>
  <c r="E15" i="12"/>
  <c r="E6" i="40"/>
  <c r="E17" i="40"/>
  <c r="E18" i="40"/>
  <c r="E19" i="40"/>
  <c r="E14" i="40"/>
  <c r="E11" i="12"/>
  <c r="E16" i="12"/>
  <c r="E10" i="12"/>
  <c r="E13" i="12"/>
  <c r="E13" i="40"/>
  <c r="E11" i="40"/>
  <c r="C9" i="41"/>
  <c r="D9" i="41"/>
  <c r="F9" i="41"/>
  <c r="C7" i="41"/>
  <c r="C5" i="41"/>
  <c r="D7" i="41"/>
  <c r="D5" i="41"/>
  <c r="F7" i="41"/>
  <c r="C8" i="41"/>
  <c r="E7" i="41"/>
  <c r="F8" i="41"/>
  <c r="F6" i="41"/>
  <c r="D8" i="41"/>
  <c r="D6" i="41"/>
  <c r="E8" i="41"/>
  <c r="F24" i="43"/>
  <c r="F15" i="43"/>
  <c r="F23" i="43"/>
  <c r="F11" i="43"/>
  <c r="F10" i="43"/>
  <c r="F17" i="43"/>
  <c r="F7" i="43"/>
  <c r="F13" i="43"/>
  <c r="F14" i="43"/>
  <c r="F28" i="43"/>
  <c r="F20" i="43"/>
  <c r="F8" i="43"/>
  <c r="F29" i="43"/>
  <c r="F32" i="43"/>
  <c r="F22" i="43"/>
  <c r="F21" i="43"/>
  <c r="F9" i="43"/>
  <c r="F18" i="43"/>
  <c r="F12" i="43"/>
  <c r="F30" i="43"/>
  <c r="F27" i="43"/>
  <c r="F31" i="43"/>
  <c r="F19" i="43"/>
  <c r="F26" i="43"/>
  <c r="F16" i="43"/>
  <c r="F25" i="43"/>
  <c r="F6" i="43"/>
  <c r="F30" i="4"/>
  <c r="F12" i="4"/>
  <c r="F14" i="4"/>
  <c r="F15" i="4"/>
  <c r="F9" i="4"/>
  <c r="F11" i="4"/>
  <c r="F20" i="4"/>
  <c r="F17" i="4"/>
  <c r="F13" i="4"/>
  <c r="F19" i="4"/>
  <c r="F21" i="4"/>
  <c r="F26" i="4"/>
  <c r="F18" i="4"/>
  <c r="F25" i="4"/>
  <c r="F27" i="4"/>
  <c r="F29" i="4"/>
  <c r="F32" i="4"/>
  <c r="F22" i="4"/>
  <c r="F23" i="4"/>
  <c r="F16" i="4"/>
  <c r="F7" i="4"/>
  <c r="F28" i="4"/>
  <c r="F10" i="4"/>
  <c r="F8" i="4"/>
  <c r="F24" i="4"/>
  <c r="F31" i="4"/>
  <c r="F6" i="4"/>
  <c r="F27" i="25"/>
  <c r="H27" i="21"/>
  <c r="H17" i="21"/>
  <c r="H32" i="21"/>
  <c r="H40" i="21"/>
  <c r="H43" i="21"/>
  <c r="H46" i="21"/>
  <c r="H45" i="21"/>
  <c r="G5" i="41"/>
  <c r="H26" i="4"/>
  <c r="H26" i="43"/>
  <c r="H17" i="43"/>
  <c r="H17" i="4"/>
  <c r="H32" i="43"/>
  <c r="H32" i="4"/>
  <c r="H13" i="43"/>
  <c r="H13" i="4"/>
  <c r="H28" i="43"/>
  <c r="H28" i="4"/>
  <c r="H25" i="4"/>
  <c r="H25" i="43"/>
  <c r="H20" i="4"/>
  <c r="H20" i="43"/>
  <c r="H30" i="4"/>
  <c r="H30" i="43"/>
  <c r="H8" i="4"/>
  <c r="H8" i="43"/>
  <c r="H29" i="4"/>
  <c r="H29" i="43"/>
  <c r="H6" i="4"/>
  <c r="H6" i="43"/>
  <c r="H10" i="43"/>
  <c r="H10" i="4"/>
  <c r="H31" i="4"/>
  <c r="H31" i="43"/>
  <c r="H16" i="4"/>
  <c r="H16" i="43"/>
  <c r="H14" i="43"/>
  <c r="H14" i="4"/>
  <c r="H11" i="4"/>
  <c r="H11" i="43"/>
  <c r="H21" i="43"/>
  <c r="H21" i="4"/>
  <c r="H27" i="43"/>
  <c r="H27" i="4"/>
  <c r="H7" i="43"/>
  <c r="H7" i="4"/>
  <c r="H24" i="4"/>
  <c r="H24" i="43"/>
  <c r="H18" i="43"/>
  <c r="H18" i="4"/>
  <c r="H9" i="4"/>
  <c r="H9" i="43"/>
  <c r="H15" i="4"/>
  <c r="H15" i="43"/>
  <c r="H23" i="43"/>
  <c r="H23" i="4"/>
  <c r="H12" i="43"/>
  <c r="H12" i="4"/>
  <c r="H19" i="4"/>
  <c r="H19" i="43"/>
  <c r="H22" i="4"/>
  <c r="H22" i="43"/>
  <c r="F5" i="41"/>
  <c r="G11" i="43"/>
  <c r="G11" i="4"/>
  <c r="G12" i="43"/>
  <c r="G12" i="4"/>
  <c r="G22" i="4"/>
  <c r="G22" i="43"/>
  <c r="G23" i="43"/>
  <c r="G23" i="4"/>
  <c r="G27" i="43"/>
  <c r="G27" i="4"/>
  <c r="G29" i="43"/>
  <c r="G29" i="4"/>
  <c r="G16" i="4"/>
  <c r="G16" i="43"/>
  <c r="G13" i="4"/>
  <c r="G13" i="43"/>
  <c r="G15" i="4"/>
  <c r="G15" i="43"/>
  <c r="G30" i="43"/>
  <c r="G30" i="4"/>
  <c r="G28" i="4"/>
  <c r="G28" i="43"/>
  <c r="G18" i="43"/>
  <c r="G18" i="4"/>
  <c r="G8" i="4"/>
  <c r="G8" i="43"/>
  <c r="G7" i="43"/>
  <c r="G7" i="4"/>
  <c r="G26" i="43"/>
  <c r="G26" i="4"/>
  <c r="G21" i="4"/>
  <c r="G21" i="43"/>
  <c r="G20" i="4"/>
  <c r="G20" i="43"/>
  <c r="G14" i="4"/>
  <c r="G14" i="43"/>
  <c r="G24" i="43"/>
  <c r="G24" i="4"/>
  <c r="G6" i="4"/>
  <c r="G6" i="43"/>
  <c r="G10" i="43"/>
  <c r="G10" i="4"/>
  <c r="G19" i="43"/>
  <c r="G19" i="4"/>
  <c r="G32" i="43"/>
  <c r="G32" i="4"/>
  <c r="G9" i="4"/>
  <c r="G9" i="43"/>
  <c r="G31" i="43"/>
  <c r="G31" i="4"/>
  <c r="G25" i="43"/>
  <c r="G25" i="4"/>
  <c r="G17" i="43"/>
  <c r="G17" i="4"/>
  <c r="F11" i="40"/>
  <c r="G11" i="40"/>
  <c r="G19" i="40"/>
  <c r="F19" i="40"/>
  <c r="F9" i="40"/>
  <c r="G9" i="40"/>
  <c r="F8" i="40"/>
  <c r="G8" i="40"/>
  <c r="G18" i="40"/>
  <c r="F18" i="40"/>
  <c r="F14" i="40"/>
  <c r="G14" i="40"/>
  <c r="F15" i="40"/>
  <c r="G15" i="40"/>
  <c r="F10" i="40"/>
  <c r="G10" i="40"/>
  <c r="G12" i="40"/>
  <c r="F12" i="40"/>
  <c r="G13" i="40"/>
  <c r="F13" i="40"/>
  <c r="F7" i="40"/>
  <c r="G7" i="40"/>
  <c r="F17" i="40"/>
  <c r="G17" i="40"/>
  <c r="F16" i="40"/>
  <c r="G16" i="40"/>
  <c r="F6" i="40"/>
  <c r="G6" i="40"/>
  <c r="G17" i="12"/>
  <c r="F17" i="12"/>
  <c r="F18" i="12"/>
  <c r="G18" i="12"/>
  <c r="F15" i="12"/>
  <c r="G15" i="12"/>
  <c r="G11" i="12"/>
  <c r="F11" i="12"/>
  <c r="F8" i="12"/>
  <c r="G8" i="12"/>
  <c r="G13" i="12"/>
  <c r="F13" i="12"/>
  <c r="G6" i="12"/>
  <c r="F6" i="12"/>
  <c r="F9" i="12"/>
  <c r="G9" i="12"/>
  <c r="F14" i="12"/>
  <c r="G14" i="12"/>
  <c r="G10" i="12"/>
  <c r="F10" i="12"/>
  <c r="F12" i="12"/>
  <c r="G12" i="12"/>
  <c r="F16" i="12"/>
  <c r="G16" i="12"/>
  <c r="G7" i="12"/>
  <c r="F7" i="12"/>
  <c r="G5" i="12"/>
  <c r="F5" i="12"/>
  <c r="L32" i="21"/>
  <c r="K32" i="21"/>
  <c r="J32" i="21"/>
  <c r="I32" i="21"/>
  <c r="L27" i="21"/>
  <c r="J27" i="21"/>
  <c r="J17" i="21"/>
  <c r="J40" i="21"/>
  <c r="L17" i="21"/>
  <c r="I17" i="21"/>
  <c r="I27" i="21"/>
  <c r="K17" i="21"/>
  <c r="K27" i="21"/>
  <c r="K40" i="21"/>
  <c r="I40" i="21"/>
  <c r="I45" i="21"/>
  <c r="L40" i="21"/>
  <c r="L43" i="21"/>
  <c r="K45" i="21"/>
  <c r="L45" i="21"/>
  <c r="J45" i="21"/>
  <c r="K43" i="21"/>
  <c r="J43" i="21"/>
  <c r="I43" i="21"/>
  <c r="I46" i="21"/>
  <c r="J46" i="21"/>
  <c r="K46" i="21"/>
  <c r="L46" i="21"/>
  <c r="E5" i="41"/>
</calcChain>
</file>

<file path=xl/sharedStrings.xml><?xml version="1.0" encoding="utf-8"?>
<sst xmlns="http://schemas.openxmlformats.org/spreadsheetml/2006/main" count="2784" uniqueCount="964">
  <si>
    <t xml:space="preserve">Generation Tariffs </t>
  </si>
  <si>
    <t>Zone</t>
  </si>
  <si>
    <t>Zone Name</t>
  </si>
  <si>
    <t>North Scotland</t>
  </si>
  <si>
    <t>East Aberdeenshire</t>
  </si>
  <si>
    <t>Western Highlands</t>
  </si>
  <si>
    <t>Skye and Lochalsh</t>
  </si>
  <si>
    <t>Eastern Grampian and Tayside</t>
  </si>
  <si>
    <t>Central Grampian</t>
  </si>
  <si>
    <t>Argyll</t>
  </si>
  <si>
    <t>The Trossachs</t>
  </si>
  <si>
    <t>Stirlingshire and Fife</t>
  </si>
  <si>
    <t>Lothian and Borders</t>
  </si>
  <si>
    <t>Solway and Cheviot</t>
  </si>
  <si>
    <t>North East England</t>
  </si>
  <si>
    <t>North Lancashire and The Lakes</t>
  </si>
  <si>
    <t>South Lancashire, Yorkshire and Humber</t>
  </si>
  <si>
    <t>North Midlands and North Wales</t>
  </si>
  <si>
    <t>South Lincolnshire and North Norfolk</t>
  </si>
  <si>
    <t>Mid Wales and The Midlands</t>
  </si>
  <si>
    <t>Anglesey and Snowdon</t>
  </si>
  <si>
    <t>Pembrokeshire</t>
  </si>
  <si>
    <t>South Wales &amp; Gloucester</t>
  </si>
  <si>
    <t>Cotswold</t>
  </si>
  <si>
    <t>Central London</t>
  </si>
  <si>
    <t>Essex and Kent</t>
  </si>
  <si>
    <t>Oxfordshire, Surrey and Sussex</t>
  </si>
  <si>
    <t>Somerset and Wessex</t>
  </si>
  <si>
    <t>West Devon and Cornwall</t>
  </si>
  <si>
    <t>2015/16</t>
  </si>
  <si>
    <t>2016/17</t>
  </si>
  <si>
    <t>2017/18</t>
  </si>
  <si>
    <t>2018/19</t>
  </si>
  <si>
    <t>2019/20</t>
  </si>
  <si>
    <t>R (£m)</t>
  </si>
  <si>
    <t>Northern Scotland</t>
  </si>
  <si>
    <t>Southern Scotland</t>
  </si>
  <si>
    <t>Northern</t>
  </si>
  <si>
    <t>North West</t>
  </si>
  <si>
    <t>Yorkshire</t>
  </si>
  <si>
    <t>N Wales &amp; Mersey</t>
  </si>
  <si>
    <t>East Midlands</t>
  </si>
  <si>
    <t>Midlands</t>
  </si>
  <si>
    <t>Eastern</t>
  </si>
  <si>
    <t>South Wales</t>
  </si>
  <si>
    <t>South East</t>
  </si>
  <si>
    <t>London</t>
  </si>
  <si>
    <t>Southern</t>
  </si>
  <si>
    <t>South Western</t>
  </si>
  <si>
    <t>£/MWkm</t>
  </si>
  <si>
    <t>Expansion Constant</t>
  </si>
  <si>
    <t>19/20</t>
  </si>
  <si>
    <t>Interconnector</t>
  </si>
  <si>
    <t>Adjustment (MW)</t>
  </si>
  <si>
    <t>Britned</t>
  </si>
  <si>
    <t>2014/15</t>
  </si>
  <si>
    <t>National Grid</t>
  </si>
  <si>
    <t>Scottish Power Transmission</t>
  </si>
  <si>
    <t>SHE Transmission</t>
  </si>
  <si>
    <t>Offshore</t>
  </si>
  <si>
    <t>Network Innovation Competition</t>
  </si>
  <si>
    <t>Total</t>
  </si>
  <si>
    <t>£m Nominal</t>
  </si>
  <si>
    <t>IFA Interconnector</t>
  </si>
  <si>
    <t>(£/kW)</t>
  </si>
  <si>
    <t>Demand Zone</t>
  </si>
  <si>
    <t>Substation Rating</t>
  </si>
  <si>
    <t>Connection Type</t>
  </si>
  <si>
    <t>Local Substation Tariff (£/kW)</t>
  </si>
  <si>
    <t>132kV</t>
  </si>
  <si>
    <t>275kV</t>
  </si>
  <si>
    <t>400kV</t>
  </si>
  <si>
    <t>&lt;1320 MW</t>
  </si>
  <si>
    <t>No redundancy</t>
  </si>
  <si>
    <t>Redundancy</t>
  </si>
  <si>
    <t>&gt;=1320 MW</t>
  </si>
  <si>
    <t>G</t>
  </si>
  <si>
    <t>D</t>
  </si>
  <si>
    <r>
      <t>R</t>
    </r>
    <r>
      <rPr>
        <b/>
        <vertAlign val="subscript"/>
        <sz val="10"/>
        <color rgb="FF000000"/>
        <rFont val="Arial"/>
        <family val="2"/>
      </rPr>
      <t>G</t>
    </r>
    <r>
      <rPr>
        <b/>
        <sz val="10"/>
        <color rgb="FF000000"/>
        <rFont val="Arial"/>
        <family val="2"/>
      </rPr>
      <t xml:space="preserve"> (£/kW)</t>
    </r>
  </si>
  <si>
    <r>
      <t>R</t>
    </r>
    <r>
      <rPr>
        <b/>
        <vertAlign val="subscript"/>
        <sz val="10"/>
        <color rgb="FF000000"/>
        <rFont val="Arial"/>
        <family val="2"/>
      </rPr>
      <t>D</t>
    </r>
    <r>
      <rPr>
        <b/>
        <sz val="10"/>
        <color rgb="FF000000"/>
        <rFont val="Arial"/>
        <family val="2"/>
      </rPr>
      <t xml:space="preserve"> (£/kW)</t>
    </r>
  </si>
  <si>
    <r>
      <t>Z</t>
    </r>
    <r>
      <rPr>
        <b/>
        <vertAlign val="subscript"/>
        <sz val="10"/>
        <color rgb="FF000000"/>
        <rFont val="Arial"/>
        <family val="2"/>
      </rPr>
      <t>G</t>
    </r>
    <r>
      <rPr>
        <b/>
        <sz val="10"/>
        <color rgb="FF000000"/>
        <rFont val="Arial"/>
        <family val="2"/>
      </rPr>
      <t xml:space="preserve"> (£m)</t>
    </r>
  </si>
  <si>
    <r>
      <t>Z</t>
    </r>
    <r>
      <rPr>
        <b/>
        <vertAlign val="subscript"/>
        <sz val="10"/>
        <color rgb="FF000000"/>
        <rFont val="Arial"/>
        <family val="2"/>
      </rPr>
      <t>D</t>
    </r>
    <r>
      <rPr>
        <b/>
        <sz val="10"/>
        <color rgb="FF000000"/>
        <rFont val="Arial"/>
        <family val="2"/>
      </rPr>
      <t xml:space="preserve"> (£m)</t>
    </r>
  </si>
  <si>
    <t>O (£m)</t>
  </si>
  <si>
    <r>
      <t>B</t>
    </r>
    <r>
      <rPr>
        <b/>
        <vertAlign val="subscript"/>
        <sz val="10"/>
        <color rgb="FF000000"/>
        <rFont val="Arial"/>
        <family val="2"/>
      </rPr>
      <t>G</t>
    </r>
    <r>
      <rPr>
        <b/>
        <sz val="10"/>
        <color rgb="FF000000"/>
        <rFont val="Arial"/>
        <family val="2"/>
      </rPr>
      <t xml:space="preserve"> (£m)</t>
    </r>
  </si>
  <si>
    <r>
      <t>B</t>
    </r>
    <r>
      <rPr>
        <b/>
        <vertAlign val="subscript"/>
        <sz val="10"/>
        <color rgb="FF000000"/>
        <rFont val="Arial"/>
        <family val="2"/>
      </rPr>
      <t>D</t>
    </r>
    <r>
      <rPr>
        <b/>
        <sz val="10"/>
        <color rgb="FF000000"/>
        <rFont val="Arial"/>
        <family val="2"/>
      </rPr>
      <t xml:space="preserve"> (£m)</t>
    </r>
  </si>
  <si>
    <t>Contracted TEC (GW)</t>
  </si>
  <si>
    <t>Modelled TEC (GW)</t>
  </si>
  <si>
    <t>Average System Demand at Triad (GW)</t>
  </si>
  <si>
    <t>Average HH Metered Demand at Triad (GW)</t>
  </si>
  <si>
    <t>NHH Annual Energy between 4pm and 7pm (TWh)</t>
  </si>
  <si>
    <t>Difference 17/18 to 18/19 (£/kW)</t>
  </si>
  <si>
    <t>Difference 18/19 to 19/20 (£/kW)</t>
  </si>
  <si>
    <r>
      <t>L</t>
    </r>
    <r>
      <rPr>
        <b/>
        <sz val="6"/>
        <color rgb="FF000000"/>
        <rFont val="Arial"/>
        <family val="2"/>
      </rPr>
      <t>C</t>
    </r>
    <r>
      <rPr>
        <b/>
        <sz val="10"/>
        <color rgb="FF000000"/>
        <rFont val="Arial"/>
        <family val="2"/>
      </rPr>
      <t xml:space="preserve"> (£m)</t>
    </r>
  </si>
  <si>
    <r>
      <t>L</t>
    </r>
    <r>
      <rPr>
        <b/>
        <sz val="6"/>
        <color rgb="FF000000"/>
        <rFont val="Arial"/>
        <family val="2"/>
      </rPr>
      <t>S</t>
    </r>
    <r>
      <rPr>
        <b/>
        <sz val="10"/>
        <color rgb="FF000000"/>
        <rFont val="Arial"/>
        <family val="2"/>
      </rPr>
      <t xml:space="preserve"> (£m)</t>
    </r>
  </si>
  <si>
    <t>IFA2 Interconnector</t>
  </si>
  <si>
    <t>Wilton</t>
  </si>
  <si>
    <t>Whiteside Hill Wind Farm</t>
  </si>
  <si>
    <t>Viking Wind Farm</t>
  </si>
  <si>
    <t>Tralorg Wind Farm</t>
  </si>
  <si>
    <t>Trafford Power - Stage 1</t>
  </si>
  <si>
    <t>Tom Na Clach</t>
  </si>
  <si>
    <t>Tidal Lagoon</t>
  </si>
  <si>
    <t>Thorpe Marsh</t>
  </si>
  <si>
    <t>Tees Renewable Energy Plant</t>
  </si>
  <si>
    <t>Stronelairg</t>
  </si>
  <si>
    <t>Strathy North and South Wind</t>
  </si>
  <si>
    <t>Stornoway Wind Farm</t>
  </si>
  <si>
    <t>Spalding Energy Expansion</t>
  </si>
  <si>
    <t>Spalding</t>
  </si>
  <si>
    <t>South Kyle</t>
  </si>
  <si>
    <t>South Humber Bank</t>
  </si>
  <si>
    <t>Sizewell C</t>
  </si>
  <si>
    <t>Sallachy Wind Farm</t>
  </si>
  <si>
    <t>Rhigos</t>
  </si>
  <si>
    <t>Race Bank Wind Farm</t>
  </si>
  <si>
    <t>Progress Power Station</t>
  </si>
  <si>
    <t>Pencloe Windfarm</t>
  </si>
  <si>
    <t>Ewe Hill</t>
  </si>
  <si>
    <t>Moray Firth Offshore Wind Farm</t>
  </si>
  <si>
    <t>Minnygap</t>
  </si>
  <si>
    <t>Millennium South</t>
  </si>
  <si>
    <t>Middle Muir Wind Farm</t>
  </si>
  <si>
    <t>MeyGen Tidal</t>
  </si>
  <si>
    <t>Margree</t>
  </si>
  <si>
    <t>Marex</t>
  </si>
  <si>
    <t>Lynemouth Power Station</t>
  </si>
  <si>
    <t>Loch Hill Wind Farm</t>
  </si>
  <si>
    <t>Kype Muir</t>
  </si>
  <si>
    <t>Knottingley Power Station</t>
  </si>
  <si>
    <t>Kings Lynn A</t>
  </si>
  <si>
    <t>Kilgallioch</t>
  </si>
  <si>
    <t>Keadby</t>
  </si>
  <si>
    <t>Keadby II</t>
  </si>
  <si>
    <t>Inch Cape Offshore Wind Farm Platform 2</t>
  </si>
  <si>
    <t>Inch Cape Offshore Wind Farm Platform 1</t>
  </si>
  <si>
    <t>Hirwaun Power Station</t>
  </si>
  <si>
    <t>Hinkley Point B</t>
  </si>
  <si>
    <t>Hatfield Power Station</t>
  </si>
  <si>
    <t>Halsary Wind Farm</t>
  </si>
  <si>
    <t>Griffin Wind Farm</t>
  </si>
  <si>
    <t>Greenwire Wind Farm - Pentir</t>
  </si>
  <si>
    <t>Glenmorie Windfarm</t>
  </si>
  <si>
    <t>Glen Kyllachy Wind Farm</t>
  </si>
  <si>
    <t>Glen App Windfarm</t>
  </si>
  <si>
    <t>Gateway Energy Centre Power Station</t>
  </si>
  <si>
    <t>Galawhistle Wind Farm</t>
  </si>
  <si>
    <t>Firth of Forth Offshore Wind Farm 1B</t>
  </si>
  <si>
    <t>Firth of Forth Offshore Wind Farm 1A</t>
  </si>
  <si>
    <t>Earlshaugh Wind Farm</t>
  </si>
  <si>
    <t>Dudgeon Offshore Wind Farm</t>
  </si>
  <si>
    <t>Druim Leathann</t>
  </si>
  <si>
    <t>Dorenell Wind Farm</t>
  </si>
  <si>
    <t>Dogger Bank Platform 4</t>
  </si>
  <si>
    <t>Dogger Bank Platform 3</t>
  </si>
  <si>
    <t>Dogger Bank Platform 1</t>
  </si>
  <si>
    <t>Damhead Creek II</t>
  </si>
  <si>
    <t>Cumberhead</t>
  </si>
  <si>
    <t>Crossburns Wind Farm</t>
  </si>
  <si>
    <t>Coryton</t>
  </si>
  <si>
    <t>Corriemoillie Wind Farm</t>
  </si>
  <si>
    <t>Carnedd Wen Wind Farm</t>
  </si>
  <si>
    <t>C.Gen Killingholme North Power Station</t>
  </si>
  <si>
    <t>Burbo Bank Extension Offshore Wind Farm</t>
  </si>
  <si>
    <t>Blackcraig Wind Farm</t>
  </si>
  <si>
    <t>Benbrack &amp; Quantans Hill</t>
  </si>
  <si>
    <t>Beinneun Wind Farm</t>
  </si>
  <si>
    <t>Beatrice Wind Farm</t>
  </si>
  <si>
    <t>Bad a Cheo Wind Farm</t>
  </si>
  <si>
    <t>Aultmore Wind Farm</t>
  </si>
  <si>
    <t>Aikengall II Windfarm</t>
  </si>
  <si>
    <t>Chargeable TEC (GW)</t>
  </si>
  <si>
    <t>Price controlled revenue</t>
  </si>
  <si>
    <t>Less income from connections</t>
  </si>
  <si>
    <t>Income from TNUoS</t>
  </si>
  <si>
    <t>Total to Collect from TNUoS</t>
  </si>
  <si>
    <t>National Grid Revenue Forecast</t>
  </si>
  <si>
    <t xml:space="preserve"> </t>
  </si>
  <si>
    <t>Description</t>
  </si>
  <si>
    <t>Licence
Term</t>
  </si>
  <si>
    <t>Notes</t>
  </si>
  <si>
    <t>Regulatory Year</t>
  </si>
  <si>
    <t>Actual RPI</t>
  </si>
  <si>
    <t>RPI Actual</t>
  </si>
  <si>
    <t>RPIAt</t>
  </si>
  <si>
    <t>Assumed Interest Rate</t>
  </si>
  <si>
    <t>It</t>
  </si>
  <si>
    <t>Opening Base Revenue Allowance (2009/10 prices)</t>
  </si>
  <si>
    <t>A1</t>
  </si>
  <si>
    <t>PUt</t>
  </si>
  <si>
    <t>Price Control Financial Model Iteration Adjustment</t>
  </si>
  <si>
    <t>A2</t>
  </si>
  <si>
    <t>MODt</t>
  </si>
  <si>
    <t>RPI True Up</t>
  </si>
  <si>
    <t>A3</t>
  </si>
  <si>
    <t>TRUt</t>
  </si>
  <si>
    <t>Prior Calendar Year RPI Forecast</t>
  </si>
  <si>
    <t>GRPIFc-1</t>
  </si>
  <si>
    <t>Current Calendar Year RPI Forecast</t>
  </si>
  <si>
    <t>GRPIFc</t>
  </si>
  <si>
    <t>Next Calendar Year RPI forecast</t>
  </si>
  <si>
    <t>GRPIFc+1</t>
  </si>
  <si>
    <t>RPI Forecast</t>
  </si>
  <si>
    <t>A4</t>
  </si>
  <si>
    <t>RPIFt</t>
  </si>
  <si>
    <t>Base Revenue [A=(A1+A2+A3)*A4]</t>
  </si>
  <si>
    <t>A</t>
  </si>
  <si>
    <t>BRt</t>
  </si>
  <si>
    <t>Pass-Through Business Rates</t>
  </si>
  <si>
    <t>B1</t>
  </si>
  <si>
    <t>RBt</t>
  </si>
  <si>
    <t>Temporary Physical Disconnection</t>
  </si>
  <si>
    <t>B2</t>
  </si>
  <si>
    <t>TPDt</t>
  </si>
  <si>
    <t>Licence Fee</t>
  </si>
  <si>
    <t>B3</t>
  </si>
  <si>
    <t>LFt</t>
  </si>
  <si>
    <t>Inter TSO Compensation</t>
  </si>
  <si>
    <t>B4</t>
  </si>
  <si>
    <t>ITCt</t>
  </si>
  <si>
    <t>Termination of Bilateral Connection Agreements</t>
  </si>
  <si>
    <t>B5</t>
  </si>
  <si>
    <t>TERMt</t>
  </si>
  <si>
    <t>SP Transmission Pass-Through</t>
  </si>
  <si>
    <t>B6</t>
  </si>
  <si>
    <t>TSPt</t>
  </si>
  <si>
    <t>SHE Transmission Pass-Through</t>
  </si>
  <si>
    <t>B7</t>
  </si>
  <si>
    <t>TSHt</t>
  </si>
  <si>
    <t>Offshore Transmission Pass-Through</t>
  </si>
  <si>
    <t>B8</t>
  </si>
  <si>
    <t>TOFTOt</t>
  </si>
  <si>
    <t>Embedded Offshore Pass-Through</t>
  </si>
  <si>
    <t>B9</t>
  </si>
  <si>
    <t>OFETt</t>
  </si>
  <si>
    <t>Pass-Through Items [B=B1+B2+B3+B4+B5+B6+B7+B8+B9]</t>
  </si>
  <si>
    <t>B</t>
  </si>
  <si>
    <t>PTt</t>
  </si>
  <si>
    <t>Reliability Incentive Adjustment</t>
  </si>
  <si>
    <t>C1</t>
  </si>
  <si>
    <t>RIt</t>
  </si>
  <si>
    <t>Stakeholder Satisfaction Adjustment</t>
  </si>
  <si>
    <t>C2</t>
  </si>
  <si>
    <t>SSOt</t>
  </si>
  <si>
    <t>Sulphur Hexafluoride (SF6) Gas Emissions Adjustment</t>
  </si>
  <si>
    <t>C3</t>
  </si>
  <si>
    <t>SFIt</t>
  </si>
  <si>
    <t>Awarded Environmental Discretionary Rewards</t>
  </si>
  <si>
    <t>C4</t>
  </si>
  <si>
    <t>EDRt</t>
  </si>
  <si>
    <t>Outputs Incentive Revenue [C=C1+C2+C3+C4]</t>
  </si>
  <si>
    <t>C</t>
  </si>
  <si>
    <t>OIPt</t>
  </si>
  <si>
    <t>Network Innovation Allowance</t>
  </si>
  <si>
    <t>NIAt</t>
  </si>
  <si>
    <t>E</t>
  </si>
  <si>
    <t>NICFt</t>
  </si>
  <si>
    <t>Future Environmental Discretionary Rewards</t>
  </si>
  <si>
    <t>F</t>
  </si>
  <si>
    <t>Transmission Investment for Renewable Generation</t>
  </si>
  <si>
    <t>TIRGt</t>
  </si>
  <si>
    <t>Scottish Site Specific Adjustment</t>
  </si>
  <si>
    <t>H</t>
  </si>
  <si>
    <t>DISt</t>
  </si>
  <si>
    <t>Scottish Terminations Adjustment</t>
  </si>
  <si>
    <t>I</t>
  </si>
  <si>
    <t>TSt</t>
  </si>
  <si>
    <t>Correction Factor</t>
  </si>
  <si>
    <t>K</t>
  </si>
  <si>
    <t>-Kt</t>
  </si>
  <si>
    <t>Maximum Revenue [M= A+B+C+D+E+F+G+H+I+K]</t>
  </si>
  <si>
    <t>M</t>
  </si>
  <si>
    <t>TOt</t>
  </si>
  <si>
    <t>Termination Charges</t>
  </si>
  <si>
    <t>Pre-vesting connection charges</t>
  </si>
  <si>
    <t>P</t>
  </si>
  <si>
    <t>TNUoS Collected Revenue [T=M-B5-P]</t>
  </si>
  <si>
    <t>T</t>
  </si>
  <si>
    <t>Final Collected Revenue</t>
  </si>
  <si>
    <t>U</t>
  </si>
  <si>
    <t>TNRt</t>
  </si>
  <si>
    <t>Forecast percentage change to Maximum Revenue M</t>
  </si>
  <si>
    <t>Forecast percentage change to TNUoS Collected Revenue T</t>
  </si>
  <si>
    <t>Notes:</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</si>
  <si>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</si>
  <si>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</si>
  <si>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</si>
  <si>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to all Transmission Owners are inlcuded in National Grid Maximum Revenue and are included here</t>
  </si>
  <si>
    <t>Pass-Through Items [B=B1+B2]</t>
  </si>
  <si>
    <t>Financial Incentive for Timely Connections Output</t>
  </si>
  <si>
    <t>C5</t>
  </si>
  <si>
    <t>-CONADJt</t>
  </si>
  <si>
    <t>Outputs Incentive Revenue [C=C1+C2+C3+C4+C5]</t>
  </si>
  <si>
    <t>Maximum Revenue (M= A+B+C+D+G+J+K]</t>
  </si>
  <si>
    <t>Excluded Services</t>
  </si>
  <si>
    <t>EXCt</t>
  </si>
  <si>
    <t>Site Specifc Charges</t>
  </si>
  <si>
    <t>S</t>
  </si>
  <si>
    <t>EXSt</t>
  </si>
  <si>
    <t>TNUoS Collected Revenue (T=M+P-S)</t>
  </si>
  <si>
    <t>NIC payments are not included as they do not form part of SPT Maximum Revenue</t>
  </si>
  <si>
    <t>Commentary</t>
  </si>
  <si>
    <t>All reasonable care has been taken in the preparation of these illustrative tables and the data therein.  SPT offers this data without prejudice and cannot be held responsible for any loss that might be attributed to the use of this data.  SPT does not accept or assume responsibility for the use of this information by any person or any person to whom this information is shown or any person to whom this information otherwise becomes available.</t>
  </si>
  <si>
    <t>Within the bounds of commercial confidentiality, this forecast provides as much information as possible.</t>
  </si>
  <si>
    <t>This forecast contains as much information as can be currently made available.  Generally, allowances determined by Ofgem are shown; and we also include forecasts for anticipated future Ofgem determinations in respect of the Iteration adjustment reflecting our latest view of totex, changes to allowed totex and cost of debt.</t>
  </si>
  <si>
    <t>This respects commercial confidentiality and disclosure considerations.</t>
  </si>
  <si>
    <t xml:space="preserve">Note that actual revenues may vary from those currently forecast.  </t>
  </si>
  <si>
    <t>All £ figures are in money of the day</t>
  </si>
  <si>
    <t>Information provided in £m to one decimal place</t>
  </si>
  <si>
    <t>Assumptions</t>
  </si>
  <si>
    <t>It is assumed that there will be one set of price changes per year effective on 1st April.</t>
  </si>
  <si>
    <t>Compensatory Payments Adjustment</t>
  </si>
  <si>
    <t>J</t>
  </si>
  <si>
    <t>SHCPt</t>
  </si>
  <si>
    <t>NIC payments are not included as they do not form part of SHET Maximum Revenue</t>
  </si>
  <si>
    <t>All reasonable care has been taken in the preparation of these illustrative tables and the data therein.  SHET offers these data without prejudice and cannot be held responsible for any loss that might be attributed to the use of these data.  SHET does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</si>
  <si>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  Generally, allowances determined by Ofgem are shown; whilst those for which Ofgem determinations are expected are not.</t>
  </si>
  <si>
    <t>Offshore Transmission Revenue Forecast</t>
  </si>
  <si>
    <t>Barrow</t>
  </si>
  <si>
    <t>Gunfleet</t>
  </si>
  <si>
    <t>Walney 1</t>
  </si>
  <si>
    <t>Robin Rigg</t>
  </si>
  <si>
    <t>Walney 2</t>
  </si>
  <si>
    <t>Sheringham Shoal</t>
  </si>
  <si>
    <t>Ormonde</t>
  </si>
  <si>
    <t>Greater Gabbard</t>
  </si>
  <si>
    <t>London Array</t>
  </si>
  <si>
    <t>Thanet</t>
  </si>
  <si>
    <t>Lincs</t>
  </si>
  <si>
    <t>Gwynt y mor</t>
  </si>
  <si>
    <t>West of Duddon Sands</t>
  </si>
  <si>
    <t>Humber Gateway</t>
  </si>
  <si>
    <t>Westermost Rough</t>
  </si>
  <si>
    <t>Offshore Transmission Pass-Through (B7)</t>
  </si>
  <si>
    <t>NIC payments are not included as they do not form part of OFTO Maximum Revenue</t>
  </si>
  <si>
    <t>Achruach</t>
  </si>
  <si>
    <t>Aigas</t>
  </si>
  <si>
    <t>An Suidhe</t>
  </si>
  <si>
    <t>Arecleoch</t>
  </si>
  <si>
    <t>Baglan Bay</t>
  </si>
  <si>
    <t>Black Law</t>
  </si>
  <si>
    <t>Bodelwyddan</t>
  </si>
  <si>
    <t>Carraig Gheal</t>
  </si>
  <si>
    <t>Carrington</t>
  </si>
  <si>
    <t>Clyde (North)</t>
  </si>
  <si>
    <t>Clyde (South)</t>
  </si>
  <si>
    <t>Corriemoillie</t>
  </si>
  <si>
    <t>Cruachan</t>
  </si>
  <si>
    <t>Crystal Rig</t>
  </si>
  <si>
    <t>Culligran</t>
  </si>
  <si>
    <t>Deanie</t>
  </si>
  <si>
    <t>Dersalloch</t>
  </si>
  <si>
    <t>Didcot</t>
  </si>
  <si>
    <t>Dinorwig</t>
  </si>
  <si>
    <t>Dumnaglass</t>
  </si>
  <si>
    <t>Dunlaw Extension</t>
  </si>
  <si>
    <t>Edinbane</t>
  </si>
  <si>
    <t>Fallago</t>
  </si>
  <si>
    <t>Ffestiniogg</t>
  </si>
  <si>
    <t>Finlarig</t>
  </si>
  <si>
    <t>Foyers</t>
  </si>
  <si>
    <t>Glendoe</t>
  </si>
  <si>
    <t>Gordonbush</t>
  </si>
  <si>
    <t>Griffin Wind</t>
  </si>
  <si>
    <t>Hadyard Hill</t>
  </si>
  <si>
    <t>Harestanes</t>
  </si>
  <si>
    <t>Hartlepool</t>
  </si>
  <si>
    <t>Hedon</t>
  </si>
  <si>
    <t>Invergarry</t>
  </si>
  <si>
    <t>Kilbraur</t>
  </si>
  <si>
    <t>Kilmorack</t>
  </si>
  <si>
    <t>Langage</t>
  </si>
  <si>
    <t>Lochay</t>
  </si>
  <si>
    <t>Luichart</t>
  </si>
  <si>
    <t>Marchwood</t>
  </si>
  <si>
    <t>Mark Hill</t>
  </si>
  <si>
    <t xml:space="preserve">Millennium Wind </t>
  </si>
  <si>
    <t>Mossford</t>
  </si>
  <si>
    <t>Nant</t>
  </si>
  <si>
    <t>Rocksavage</t>
  </si>
  <si>
    <t>Saltend</t>
  </si>
  <si>
    <t>Strathy Wind</t>
  </si>
  <si>
    <t>Whitelee</t>
  </si>
  <si>
    <t>Whitelee Extension</t>
  </si>
  <si>
    <t>National Grid forecast</t>
  </si>
  <si>
    <t>Post BETTA Connection Charges</t>
  </si>
  <si>
    <t>Pre &amp; Post BETTA Connection Charges</t>
  </si>
  <si>
    <t>General System Charge</t>
  </si>
  <si>
    <t>Current revenues plus indexation</t>
  </si>
  <si>
    <t>National Grid Forecast</t>
  </si>
  <si>
    <t>Gunfleet Sands 1 &amp; 2</t>
  </si>
  <si>
    <t>Robin Rigg West</t>
  </si>
  <si>
    <t>Robin Rigg East</t>
  </si>
  <si>
    <t>ETUoS</t>
  </si>
  <si>
    <t>Circuit</t>
  </si>
  <si>
    <t>Substation</t>
  </si>
  <si>
    <t>Tariff Component (£/kW)</t>
  </si>
  <si>
    <t>Offshore Generator</t>
  </si>
  <si>
    <t>System Peak Tariff</t>
  </si>
  <si>
    <t>Shared Year Round Tariff</t>
  </si>
  <si>
    <t>Not Shared Year Round Tariff</t>
  </si>
  <si>
    <t>Residual Tariff</t>
  </si>
  <si>
    <t>(p/kWh)</t>
  </si>
  <si>
    <t>Table</t>
  </si>
  <si>
    <t>Connection Point</t>
  </si>
  <si>
    <t>2017/18 (£/kW)</t>
  </si>
  <si>
    <t>2018/19 (£/kW)</t>
  </si>
  <si>
    <t>2019/20 (£/kW)</t>
  </si>
  <si>
    <t>South West Scotland</t>
  </si>
  <si>
    <t>2020/21 (£/kW)</t>
  </si>
  <si>
    <t xml:space="preserve">17/18 </t>
  </si>
  <si>
    <t xml:space="preserve">18/19 </t>
  </si>
  <si>
    <t xml:space="preserve">20/21 </t>
  </si>
  <si>
    <t>2020/21</t>
  </si>
  <si>
    <t>Difference 19/20 to 20/21 (£/kW)</t>
  </si>
  <si>
    <t>Gwynt Y Mor</t>
  </si>
  <si>
    <t>Limit on generation tariff (€/MWh)</t>
  </si>
  <si>
    <t>y</t>
  </si>
  <si>
    <t>Error Margin</t>
  </si>
  <si>
    <t>ER</t>
  </si>
  <si>
    <t>Exchange Rate (€/£)</t>
  </si>
  <si>
    <t>MAR</t>
  </si>
  <si>
    <t>Total Revenue (£m)</t>
  </si>
  <si>
    <t>GO</t>
  </si>
  <si>
    <t>Generation Output (TWh)</t>
  </si>
  <si>
    <t>% of revenue from demand</t>
  </si>
  <si>
    <t>% of revenue from generation</t>
  </si>
  <si>
    <t>Revenue recovered from generation (£m)</t>
  </si>
  <si>
    <t>Revenue recovered from demand (£m)</t>
  </si>
  <si>
    <t>G.MAR</t>
  </si>
  <si>
    <t>D.MAR</t>
  </si>
  <si>
    <t>`</t>
  </si>
  <si>
    <t>Conventional 80% Load Factor</t>
  </si>
  <si>
    <t>Bhlaraidh Wind Farm</t>
  </si>
  <si>
    <t>Black Hill</t>
  </si>
  <si>
    <t>BlackCraig Wind Farm</t>
  </si>
  <si>
    <t>BlackLaw Extension</t>
  </si>
  <si>
    <t>Corriegarth</t>
  </si>
  <si>
    <t>Brochlock</t>
  </si>
  <si>
    <t>Galawhistle</t>
  </si>
  <si>
    <t>Ulziside</t>
  </si>
  <si>
    <t>Moffat</t>
  </si>
  <si>
    <t>Necton</t>
  </si>
  <si>
    <t>Wider Tariffs for a Conventional 80% Generator</t>
  </si>
  <si>
    <t>Wider Tariffs for an Intermittent 40% Generator</t>
  </si>
  <si>
    <t>Dorenell</t>
  </si>
  <si>
    <t>2014/15 and 2015/16 pass through to other networks is based on forecast at time of tariff setting</t>
  </si>
  <si>
    <t>Intermittent 40% Load Factor</t>
  </si>
  <si>
    <t>2009/10</t>
  </si>
  <si>
    <t>Forecast to commission in 2017/18</t>
  </si>
  <si>
    <t>Forecast to commission in 2018/19</t>
  </si>
  <si>
    <t>Forecast to commission in 2019/20</t>
  </si>
  <si>
    <t>Forecast to commission in 2020/21</t>
  </si>
  <si>
    <t>TWh</t>
  </si>
  <si>
    <t>MW</t>
  </si>
  <si>
    <t>Generator</t>
  </si>
  <si>
    <t>Auchencrosh (interconnector CCT)</t>
  </si>
  <si>
    <t>Belgium Interconnector (Nemo)</t>
  </si>
  <si>
    <t>East West Interconnector</t>
  </si>
  <si>
    <t>ElecLink</t>
  </si>
  <si>
    <t>FAB Link Interconnector</t>
  </si>
  <si>
    <t>Aberarder Wind Farm</t>
  </si>
  <si>
    <t>Aberthaw</t>
  </si>
  <si>
    <t>A'Chruach Wind Farm</t>
  </si>
  <si>
    <t>Afton</t>
  </si>
  <si>
    <t>An Suidhe Wind Farm, Argyll (SRO)</t>
  </si>
  <si>
    <t>Barrow Offshore Wind Farm</t>
  </si>
  <si>
    <t>Beinn an Tuirc 3</t>
  </si>
  <si>
    <t>Blacklaw</t>
  </si>
  <si>
    <t>Blacklaw Extension</t>
  </si>
  <si>
    <t>BP Grangemouth</t>
  </si>
  <si>
    <t>Carraig Gheal Wind Farm</t>
  </si>
  <si>
    <t>Carrington Power Station</t>
  </si>
  <si>
    <t>CDCL</t>
  </si>
  <si>
    <t>Clunie</t>
  </si>
  <si>
    <t>Clyde North</t>
  </si>
  <si>
    <t>Clyde South</t>
  </si>
  <si>
    <t>Connahs Quay</t>
  </si>
  <si>
    <t>Corby</t>
  </si>
  <si>
    <t>Cottam</t>
  </si>
  <si>
    <t>Cour Wind Farm</t>
  </si>
  <si>
    <t>Creag Riabhach Wind Farm</t>
  </si>
  <si>
    <t>Crookedstane Windfarm</t>
  </si>
  <si>
    <t>Crossdykes</t>
  </si>
  <si>
    <t>Damhead Creek</t>
  </si>
  <si>
    <t>Deeside</t>
  </si>
  <si>
    <t>Dersalloch Wind Farm</t>
  </si>
  <si>
    <t>Didcot B</t>
  </si>
  <si>
    <t>Dungeness B</t>
  </si>
  <si>
    <t>Dunmaglass Wind Farm</t>
  </si>
  <si>
    <t>Edinbane Wind, Skye</t>
  </si>
  <si>
    <t>Enfield</t>
  </si>
  <si>
    <t>Errochty</t>
  </si>
  <si>
    <t>Fallago Rig Wind Farm</t>
  </si>
  <si>
    <t>Farr Wind Farm, Tomatin</t>
  </si>
  <si>
    <t>Fasnakyle G1 &amp; G2</t>
  </si>
  <si>
    <t>Fawley CHP</t>
  </si>
  <si>
    <t>Ffestiniog</t>
  </si>
  <si>
    <t>Fiddlers Ferry</t>
  </si>
  <si>
    <t>Freasdail</t>
  </si>
  <si>
    <t>Galloper Wind Farm</t>
  </si>
  <si>
    <t>Glenmoriston</t>
  </si>
  <si>
    <t>Glenmuckloch Wind Farm</t>
  </si>
  <si>
    <t>Gordonbush Wind</t>
  </si>
  <si>
    <t>Grain</t>
  </si>
  <si>
    <t>Great Yarmouth</t>
  </si>
  <si>
    <t>Greater Gabbard Offshore Wind Farm</t>
  </si>
  <si>
    <t>Gunfleet Sands II Offshore Wind Farm</t>
  </si>
  <si>
    <t>Gunfleet Sands Offshore Wind Farm</t>
  </si>
  <si>
    <t>Gwynt Y Mor Offshore Wind Farm</t>
  </si>
  <si>
    <t>Harry Burn Wind Farm</t>
  </si>
  <si>
    <t>Harting Rig Wind Farm</t>
  </si>
  <si>
    <t>Heysham Power Station</t>
  </si>
  <si>
    <t>Hornsea Power Station 1A</t>
  </si>
  <si>
    <t>Hornsea Power Station 1B</t>
  </si>
  <si>
    <t>Hornsea Power Station 1C</t>
  </si>
  <si>
    <t>Hornsea Power Station 2A</t>
  </si>
  <si>
    <t>Hornsea Power Station 2B</t>
  </si>
  <si>
    <t>Humber Gateway Offshore Wind Farm</t>
  </si>
  <si>
    <t>Hunterston</t>
  </si>
  <si>
    <t>Immingham</t>
  </si>
  <si>
    <t>Indian Queens</t>
  </si>
  <si>
    <t>J G Pears</t>
  </si>
  <si>
    <t>Keith Hill Wind Farm</t>
  </si>
  <si>
    <t>Kilbraur Wind Farm</t>
  </si>
  <si>
    <t>Kings Lynn B</t>
  </si>
  <si>
    <t>Lethans Wind Farm</t>
  </si>
  <si>
    <t>Limekilns</t>
  </si>
  <si>
    <t>Lincs Offshore Wind Farm</t>
  </si>
  <si>
    <t>Little Barford</t>
  </si>
  <si>
    <t>Lochluichart</t>
  </si>
  <si>
    <t>London Array Offshore Wind Farm</t>
  </si>
  <si>
    <t>Mark Hill Wind Farm</t>
  </si>
  <si>
    <t>Medway Power Station</t>
  </si>
  <si>
    <t>Millennium Wind (Stage 3), Ceannacroc</t>
  </si>
  <si>
    <t>Muaitheabhal Wind Farm</t>
  </si>
  <si>
    <t>Neart Na Gaoithe Offshore Wind Farm</t>
  </si>
  <si>
    <t>Ormonde Offshore Wind Farm</t>
  </si>
  <si>
    <t>Orrin</t>
  </si>
  <si>
    <t>Pembroke Power Station</t>
  </si>
  <si>
    <t>Pen Y Cymoedd Wind Farm</t>
  </si>
  <si>
    <t>Peterhead</t>
  </si>
  <si>
    <t>Pogbie Wind Farm</t>
  </si>
  <si>
    <t>Rampion Offshore Wind Farm</t>
  </si>
  <si>
    <t>Ratcliffe on Soar</t>
  </si>
  <si>
    <t>Robin Rigg East Offshore Wind Farm</t>
  </si>
  <si>
    <t>Robin Rigg West Offshore Wind Farm</t>
  </si>
  <si>
    <t>Rye House</t>
  </si>
  <si>
    <t>Sandy Knowe Wind Farm</t>
  </si>
  <si>
    <t>Seabank</t>
  </si>
  <si>
    <t>Sellafield</t>
  </si>
  <si>
    <t>Severn Power</t>
  </si>
  <si>
    <t>Sheringham Shoal Offshore Wind Farm</t>
  </si>
  <si>
    <t>Shoreham</t>
  </si>
  <si>
    <t>Sizewell B</t>
  </si>
  <si>
    <t>Sloy G2 and G3</t>
  </si>
  <si>
    <t>Staythorpe C</t>
  </si>
  <si>
    <t>Strathy Wood</t>
  </si>
  <si>
    <t>Sutton Bridge</t>
  </si>
  <si>
    <t>Taylors Lane</t>
  </si>
  <si>
    <t>Thanet Offshore Wind Farm</t>
  </si>
  <si>
    <t>Toddleburn Wind Farm</t>
  </si>
  <si>
    <t>Torness</t>
  </si>
  <si>
    <t>Triton Knoll Offshore Wind Farm</t>
  </si>
  <si>
    <t>Uskmouth</t>
  </si>
  <si>
    <t>Walney 3 Offshore Wind Farm</t>
  </si>
  <si>
    <t>Walney 4 Offshore Wind Farm</t>
  </si>
  <si>
    <t>Walney I Offshore Wind Farm</t>
  </si>
  <si>
    <t>Walney II Offshore Wind Farm</t>
  </si>
  <si>
    <t>West Burton A</t>
  </si>
  <si>
    <t>West Burton B</t>
  </si>
  <si>
    <t>West of Duddon Sands Offshore Wind Farm</t>
  </si>
  <si>
    <t>Westermost Rough Offshore Wind Farm</t>
  </si>
  <si>
    <t>Whitelaw Brae Windfarm</t>
  </si>
  <si>
    <t>Willow Wind Farm</t>
  </si>
  <si>
    <t>Windy Standard II (Brockloch Rig 1) Wind Farm</t>
  </si>
  <si>
    <t>Technology</t>
  </si>
  <si>
    <t xml:space="preserve">The base revenue forecasts for the RIIO-ET1 period (2014/15 to 2020/21, inclusive) reflect the figures authorised by Ofgem in the RIIO-ET1 Final Proposals.  </t>
  </si>
  <si>
    <t xml:space="preserve">The base revenue forecasts for the RIIO-ET1 period (2014/15 to 2020/21, inclusive) reflect the figures authorised by Ofgem in the the RIIO-ET1 Final Proposals.  </t>
  </si>
  <si>
    <t>Nodes</t>
  </si>
  <si>
    <t>Small Generator Discount (£/kW)</t>
  </si>
  <si>
    <t>Discontinued</t>
  </si>
  <si>
    <t>Included in HH Tariffs below (£/kW)</t>
  </si>
  <si>
    <t>Included in NHH Tariffs below (p/kWh)</t>
  </si>
  <si>
    <t>1000 from 2018/19</t>
  </si>
  <si>
    <t>1400 from 2020/21</t>
  </si>
  <si>
    <t>Difference 17/18 to 18/19</t>
  </si>
  <si>
    <t>Difference 18/19 to 19/20</t>
  </si>
  <si>
    <t>Difference 19/20 to 20/21</t>
  </si>
  <si>
    <t>2017/18
(MW)</t>
  </si>
  <si>
    <t>2018/19
(MW)</t>
  </si>
  <si>
    <t>2019/20
(MW)</t>
  </si>
  <si>
    <t>2020/21
(MW)</t>
  </si>
  <si>
    <t>Figure 1 – Wider tariffs for a conventional 80% generator</t>
  </si>
  <si>
    <t>Figure 2 - Wider tariffs for an intermittent 40% load factor generator</t>
  </si>
  <si>
    <t>Figure 3 - Half Hour Demand Tariffs</t>
  </si>
  <si>
    <t>Figure 4 - Non-Half Hour Demand Tariffs</t>
  </si>
  <si>
    <t>Table 23 - Calculation of Residuals</t>
  </si>
  <si>
    <t>Table 22  - Changes in Non-Half-hour Metered Tariffs</t>
  </si>
  <si>
    <t>Table 21 - Changes in Half-Hour Metered Tariffs</t>
  </si>
  <si>
    <t>Table 20 - Wider tariffs for an Intermittent 40% load factor generator</t>
  </si>
  <si>
    <t>Table 19 - Wider tariffs for a Conventional 80% load factor generator</t>
  </si>
  <si>
    <t>Table 18 – Interconnector Adjustments</t>
  </si>
  <si>
    <t>Table 17 – Expansion Constants</t>
  </si>
  <si>
    <t>Table 16 – Demand Forecasts</t>
  </si>
  <si>
    <t>Table 15 – Inflation Indices</t>
  </si>
  <si>
    <t>Table 14 – Transmission Owner Revenues</t>
  </si>
  <si>
    <t>Table 13 – Calculation of Generator and Demand Revenue Proportions</t>
  </si>
  <si>
    <t>Table 12  - Contracted and Modelled TEC</t>
  </si>
  <si>
    <t>Table 11 – Non Half-Hour Demand Tariffs</t>
  </si>
  <si>
    <t>Table 10 – Half-Hour Demand Tariffs</t>
  </si>
  <si>
    <t>Table 9 - Small Generator Discount</t>
  </si>
  <si>
    <t xml:space="preserve">Table 6 – Onshore Local Circuit Tariffs </t>
  </si>
  <si>
    <t>Table 1 - 2017/18 Generation Tariffs</t>
  </si>
  <si>
    <t>Table 2 - 2018/19 Generation Tariffs</t>
  </si>
  <si>
    <t>Table 3 - 2019/20 Generation Tariffs</t>
  </si>
  <si>
    <t>Table 4  - 2020/21 Generation Tariffs</t>
  </si>
  <si>
    <t>Table 5 - 2021/22 Generation Tariffs</t>
  </si>
  <si>
    <t>2021/22 (£/kW)</t>
  </si>
  <si>
    <t>2021/22</t>
  </si>
  <si>
    <t xml:space="preserve">21/22 </t>
  </si>
  <si>
    <t>21/22</t>
  </si>
  <si>
    <t>Difference 20/21 to 21/22 (£/kW)</t>
  </si>
  <si>
    <t>Difference 20/21 to 21/22</t>
  </si>
  <si>
    <t>2021/22
(MW)</t>
  </si>
  <si>
    <t>Forecast to commission in 2021/22</t>
  </si>
  <si>
    <t>Wester Dodds</t>
  </si>
  <si>
    <t>FAAR</t>
  </si>
  <si>
    <t>Gills Bay</t>
  </si>
  <si>
    <t>Middle Muir</t>
  </si>
  <si>
    <t>Aberdeen Bay</t>
  </si>
  <si>
    <t>Hornsea 1</t>
  </si>
  <si>
    <t>Glen Kyllachy</t>
  </si>
  <si>
    <t>Knottingley</t>
  </si>
  <si>
    <t>New Deer</t>
  </si>
  <si>
    <t>Willow</t>
  </si>
  <si>
    <t>Aultmore</t>
  </si>
  <si>
    <t>EnochHill</t>
  </si>
  <si>
    <t>Glenmorie</t>
  </si>
  <si>
    <t>Kings Lynn</t>
  </si>
  <si>
    <t>Stornoway</t>
  </si>
  <si>
    <t>Kergord</t>
  </si>
  <si>
    <t>Crossburns</t>
  </si>
  <si>
    <t>Dalquhandy</t>
  </si>
  <si>
    <t>GlenUllinish</t>
  </si>
  <si>
    <t>Table 8 – 2018/19 Offshore Local Tariffs</t>
  </si>
  <si>
    <t>Table 7 – 2018/19 Onshore Local Substation Tariffs</t>
  </si>
  <si>
    <t>CAPEC</t>
  </si>
  <si>
    <t>Aquind Interconnector</t>
  </si>
  <si>
    <t>Norway Interconnector</t>
  </si>
  <si>
    <t>NS Link</t>
  </si>
  <si>
    <t>Aberdeen Offshore Wind Farm</t>
  </si>
  <si>
    <t>Barry Power Station</t>
  </si>
  <si>
    <t>Beaw Field Wind Farm</t>
  </si>
  <si>
    <t>Bradwell B</t>
  </si>
  <si>
    <t>Cantick Head</t>
  </si>
  <si>
    <t>Codling Park Wind Farm</t>
  </si>
  <si>
    <t>Crystal Rig 2 Wind Farm</t>
  </si>
  <si>
    <t>Crystal Rig 3 Wind Farm</t>
  </si>
  <si>
    <t>Dalquhandy Wind Farm</t>
  </si>
  <si>
    <t>Douglas West</t>
  </si>
  <si>
    <t>Drax (Biomass)</t>
  </si>
  <si>
    <t>Drax (Coal)</t>
  </si>
  <si>
    <t>East Anglia 3</t>
  </si>
  <si>
    <t>East Anglia One</t>
  </si>
  <si>
    <t>East Anglia One North</t>
  </si>
  <si>
    <t>Enoch Hill</t>
  </si>
  <si>
    <t>Gilston Hill Wind Farm</t>
  </si>
  <si>
    <t>Glen Ullinish Wind Farm</t>
  </si>
  <si>
    <t>Glenouther Wind Farm (Harelaw)</t>
  </si>
  <si>
    <t>Holyhead</t>
  </si>
  <si>
    <t>Hopsrig Wind Farm</t>
  </si>
  <si>
    <t>Killingholme</t>
  </si>
  <si>
    <t>Peterborough</t>
  </si>
  <si>
    <t>Sanquhar Wind Farm</t>
  </si>
  <si>
    <t>Stella North EFR Submission</t>
  </si>
  <si>
    <t>Upper Sonachan</t>
  </si>
  <si>
    <t>Westray South</t>
  </si>
  <si>
    <t>Willington</t>
  </si>
  <si>
    <t>1400 from 2021/22</t>
  </si>
  <si>
    <t>1100 from 2019/20</t>
  </si>
  <si>
    <t>2000 from 2021/22</t>
  </si>
  <si>
    <t>LOVE40</t>
  </si>
  <si>
    <t>Best View</t>
  </si>
  <si>
    <t xml:space="preserve"> 
</t>
  </si>
  <si>
    <t>All TEC</t>
  </si>
  <si>
    <t>Sustained Coal</t>
  </si>
  <si>
    <t>Accelerated Offshore</t>
  </si>
  <si>
    <t>Base Case</t>
  </si>
  <si>
    <t>Accelerated Wind</t>
  </si>
  <si>
    <t>Zone No.</t>
  </si>
  <si>
    <t>HH Zonal Tariff (£/kW)</t>
  </si>
  <si>
    <t>Table 34 - 2020/21 Generation Scenarios - HH Demand Tariffs</t>
  </si>
  <si>
    <t>NHH Zonal Tariff (£/kW)</t>
  </si>
  <si>
    <t>Table 24 - 2018/19 Generation Scenarios - Wider Generation Peak 80% Tariffs</t>
  </si>
  <si>
    <t>Table 29 - 2019/20 Generation Scenarios - Wider Generation Intermittent 40% Tariffs</t>
  </si>
  <si>
    <t>Table 40 - National Grid Revenue Forecast</t>
  </si>
  <si>
    <t>Table 41 - Scottish Power Transmission Revenue Forecast</t>
  </si>
  <si>
    <t>Table 42 - SHE Transmission Revenue Forecast</t>
  </si>
  <si>
    <t>Table 43 - Offshore Transmission Revenue Forecast</t>
  </si>
  <si>
    <t>Table 44 - Contracted TEC at Peak</t>
  </si>
  <si>
    <t>Table 45 - Contracted TEC at Peak by Zone</t>
  </si>
  <si>
    <t>Table 46 - Zonal Summary of Modelled Demand</t>
  </si>
  <si>
    <t>Table 47 - Zonal Summary of Chargeable System Demand</t>
  </si>
  <si>
    <t>Table 48 - Zonal Summary of Chargeable HH Demand</t>
  </si>
  <si>
    <t>Table 49 - Zonal Summary of Chargeable NHH Demand</t>
  </si>
  <si>
    <t>Table 25 - 2018/19 Generation Scenarios - Wider Generation Intermittent 40% Tariffs</t>
  </si>
  <si>
    <t>Table 26 - 2018/19 Generation Scenarios - HH Demand Tariffs</t>
  </si>
  <si>
    <t>Table 27 - 2018/19 Generation Scenarios - NHH Demand Tariffs</t>
  </si>
  <si>
    <t>Table 28 - 2019/20 Generation Scenarios - Wider Generation Peak 80% Tariffs</t>
  </si>
  <si>
    <t>Table 30 - 2019/20 Generation Scenarios - HH Demand Tariffs</t>
  </si>
  <si>
    <t>Table 31 - 2019/20 Generation Scenarios - NHH Demand Tariffs</t>
  </si>
  <si>
    <t>Table 32 - 2020/21 Generation Scenarios - Wider Generation Peak 80% Tariffs</t>
  </si>
  <si>
    <t>Table 33 - 2020/21 Generation Scenarios - Wider Generation Intermittent 40% Tariffs</t>
  </si>
  <si>
    <t>Table 35 - 2020/21 Generation Scenarios - NHH Demand Tariffs</t>
  </si>
  <si>
    <t>Table 36 - 2021/22 Generation Scenarios - Wider Generation Peak 80% Tariffs</t>
  </si>
  <si>
    <t>Table 37 - 2021/22 Generation Scenarios - Wider Generation Intermittent 40% Tariffs</t>
  </si>
  <si>
    <t>Table 38 - 2021/22 Generation Scenarios - HH Demand Tariffs</t>
  </si>
  <si>
    <t>Table 39 - 2021/22 Generation Scenarios - NHH Demand Tariffs</t>
  </si>
  <si>
    <t>Scottish Power Transmission Revenue Forecast
 (adjusted for NGET RPI forecast)</t>
  </si>
  <si>
    <t>SHE Transmission Revenue Forecast
 (adjusted for NGET RPI forecast)</t>
  </si>
  <si>
    <t>-</t>
  </si>
  <si>
    <t>April to March average</t>
  </si>
  <si>
    <t>Office of National Statistics</t>
  </si>
  <si>
    <t>Bank of England Base Rate</t>
  </si>
  <si>
    <t>From Licence; assumed similar in 2021/22</t>
  </si>
  <si>
    <t>Determined by Ofgem; NGET forecast</t>
  </si>
  <si>
    <t>Licensee Actual/Forecast</t>
  </si>
  <si>
    <t>HM Treasury Forecast</t>
  </si>
  <si>
    <t>Using HM Treasury Forecast</t>
  </si>
  <si>
    <t>Does not affect TNUoS</t>
  </si>
  <si>
    <t>14/15 - 17/18  Charge setting. Later from TSP Calculation.</t>
  </si>
  <si>
    <t>14/15 - 17/18  Charge setting. Later from TSH Calculation.</t>
  </si>
  <si>
    <t>14/15 - 17/18  Charge setting. Later from OFTO Calculation.</t>
  </si>
  <si>
    <t>Only includes EDR awarded to licensee to date</t>
  </si>
  <si>
    <t>Sum of NICF awards determined by Ofgem/Forecast by National Grid</t>
  </si>
  <si>
    <t>Sum of future EDR awards forecast by National Grid</t>
  </si>
  <si>
    <t>Calculated by Licensee</t>
  </si>
  <si>
    <t>Licensee Actual</t>
  </si>
  <si>
    <t>As per licence</t>
  </si>
  <si>
    <t xml:space="preserve">MOD value published on 30 November 2016. </t>
  </si>
  <si>
    <t>RPI true up reflective of RPIF being higher than RPI outturn</t>
  </si>
  <si>
    <t>NGET RPI forecast</t>
  </si>
  <si>
    <t>Reflective of substantial increase in business rates expected due to the change in rateable assets since last valuation.</t>
  </si>
  <si>
    <t>Expected to remain at similar levels across remaining years of the price control.</t>
  </si>
  <si>
    <t>Expected to remain at similar levels across remaining years of the price control following Ofgem's determination</t>
  </si>
  <si>
    <t>N/A</t>
  </si>
  <si>
    <t>Based on forecast of TIRG related revenue.</t>
  </si>
  <si>
    <t>Reflective of tariffs set.</t>
  </si>
  <si>
    <t xml:space="preserve">Post BETTA Connection Charges - reflecting projects forecasted to complete and RPI uplift. 16/17 connection charges reflective of updated STCP 13-1 schedule. This reflects changes to project connection dates and mod apps to capital contributions for some projects. </t>
  </si>
  <si>
    <t>Post-Vesting, Pre-BETTA Connection Charges - reflecting projects terminating and RPI uplift</t>
  </si>
  <si>
    <t>Interconnectors</t>
  </si>
  <si>
    <t>Wind Onshore</t>
  </si>
  <si>
    <t>Wind offshore</t>
  </si>
  <si>
    <t>Coal</t>
  </si>
  <si>
    <t>Hydro</t>
  </si>
  <si>
    <t>CCGT</t>
  </si>
  <si>
    <t>Wind Offshore</t>
  </si>
  <si>
    <t>CHP</t>
  </si>
  <si>
    <t>Nuclear</t>
  </si>
  <si>
    <t>Tidal</t>
  </si>
  <si>
    <t>Pump Storage</t>
  </si>
  <si>
    <t>Biomass</t>
  </si>
  <si>
    <t>OCGT</t>
  </si>
  <si>
    <t>Battery</t>
  </si>
  <si>
    <t>AUCH20</t>
  </si>
  <si>
    <t>CANT40</t>
  </si>
  <si>
    <t>GRAI40</t>
  </si>
  <si>
    <t>CONQ40</t>
  </si>
  <si>
    <t>SELL40</t>
  </si>
  <si>
    <t>EXET40</t>
  </si>
  <si>
    <t>FAWL40</t>
  </si>
  <si>
    <t>PEHE40</t>
  </si>
  <si>
    <t>BLYT4A</t>
  </si>
  <si>
    <t>ABED10</t>
  </si>
  <si>
    <t>ABBA10</t>
  </si>
  <si>
    <t>ABTH20</t>
  </si>
  <si>
    <t>ACHR1R</t>
  </si>
  <si>
    <t>BLAC10</t>
  </si>
  <si>
    <t>AIGA1Q</t>
  </si>
  <si>
    <t>WDOD10</t>
  </si>
  <si>
    <t>ANSU10</t>
  </si>
  <si>
    <t>AREC10</t>
  </si>
  <si>
    <t>AULW10</t>
  </si>
  <si>
    <t>MYBS11</t>
  </si>
  <si>
    <t>BAGB20</t>
  </si>
  <si>
    <t>HEYS40</t>
  </si>
  <si>
    <t>BLHI40</t>
  </si>
  <si>
    <t>KERG20</t>
  </si>
  <si>
    <t>CAAD1Q</t>
  </si>
  <si>
    <t>BEIN10</t>
  </si>
  <si>
    <t>KEON10</t>
  </si>
  <si>
    <t>BHLA10</t>
  </si>
  <si>
    <t>BLCW10</t>
  </si>
  <si>
    <t>BLKL10</t>
  </si>
  <si>
    <t>BLKX10</t>
  </si>
  <si>
    <t>GRMO20</t>
  </si>
  <si>
    <t>BODE40</t>
  </si>
  <si>
    <t>KILL40</t>
  </si>
  <si>
    <t>BASK20</t>
  </si>
  <si>
    <t>TRAW40</t>
  </si>
  <si>
    <t>FERO10</t>
  </si>
  <si>
    <t>CARR40</t>
  </si>
  <si>
    <t>COTT40</t>
  </si>
  <si>
    <t>CLUN1S</t>
  </si>
  <si>
    <t>CLYN2Q</t>
  </si>
  <si>
    <t>CLYS2R</t>
  </si>
  <si>
    <t>PENT40</t>
  </si>
  <si>
    <t>GREN40_EME</t>
  </si>
  <si>
    <t>COGA10</t>
  </si>
  <si>
    <t>CORI10</t>
  </si>
  <si>
    <t>COSO40</t>
  </si>
  <si>
    <t>CRSS10</t>
  </si>
  <si>
    <t>CASS1Q</t>
  </si>
  <si>
    <t>CROB20</t>
  </si>
  <si>
    <t>EWEH1Q</t>
  </si>
  <si>
    <t>CRUA20</t>
  </si>
  <si>
    <t>CRYR40</t>
  </si>
  <si>
    <t>CULL1Q</t>
  </si>
  <si>
    <t>GAWH10</t>
  </si>
  <si>
    <t>DALQ10</t>
  </si>
  <si>
    <t>KINO40</t>
  </si>
  <si>
    <t>DEAN1Q</t>
  </si>
  <si>
    <t>DERS1Q</t>
  </si>
  <si>
    <t>DIDC40</t>
  </si>
  <si>
    <t>DINO40</t>
  </si>
  <si>
    <t>CREB40</t>
  </si>
  <si>
    <t>LACK40</t>
  </si>
  <si>
    <t>DORE11</t>
  </si>
  <si>
    <t>COAL10</t>
  </si>
  <si>
    <t>DRAX40</t>
  </si>
  <si>
    <t>COUA1Q</t>
  </si>
  <si>
    <t>NECT40</t>
  </si>
  <si>
    <t>DUNG40</t>
  </si>
  <si>
    <t>DUNE10</t>
  </si>
  <si>
    <t>DUNM10</t>
  </si>
  <si>
    <t>BRFO40</t>
  </si>
  <si>
    <t>EDIN10</t>
  </si>
  <si>
    <t>BRIM2A_LPN</t>
  </si>
  <si>
    <t>ENHI10</t>
  </si>
  <si>
    <t>ERRO10</t>
  </si>
  <si>
    <t>FALL40</t>
  </si>
  <si>
    <t>FAAR1Q</t>
  </si>
  <si>
    <t>FASN20</t>
  </si>
  <si>
    <t>FFES20</t>
  </si>
  <si>
    <t>FIDF20_ENW</t>
  </si>
  <si>
    <t>FINL1Q</t>
  </si>
  <si>
    <t>TEAL20</t>
  </si>
  <si>
    <t>FOYE20</t>
  </si>
  <si>
    <t>LEIS10</t>
  </si>
  <si>
    <t>GLKY10</t>
  </si>
  <si>
    <t>GLNU10</t>
  </si>
  <si>
    <t>GLDO1G</t>
  </si>
  <si>
    <t>GLEM10</t>
  </si>
  <si>
    <t>GLEN1Q</t>
  </si>
  <si>
    <t>GLGL1Q</t>
  </si>
  <si>
    <t>NEIL10</t>
  </si>
  <si>
    <t>GORW20</t>
  </si>
  <si>
    <t>NORM40</t>
  </si>
  <si>
    <t>GRIF1S</t>
  </si>
  <si>
    <t>HADH10</t>
  </si>
  <si>
    <t>HARE10</t>
  </si>
  <si>
    <t>ELVA2Q</t>
  </si>
  <si>
    <t>KYPE10</t>
  </si>
  <si>
    <t>HATL20</t>
  </si>
  <si>
    <t>THOM41</t>
  </si>
  <si>
    <t>HINP40</t>
  </si>
  <si>
    <t>RHIG40</t>
  </si>
  <si>
    <t>WYLF40</t>
  </si>
  <si>
    <t>HEDO20</t>
  </si>
  <si>
    <t>HUER40</t>
  </si>
  <si>
    <t>HUMR40</t>
  </si>
  <si>
    <t>COCK20</t>
  </si>
  <si>
    <t>INDQ40</t>
  </si>
  <si>
    <t>INGA1Q</t>
  </si>
  <si>
    <t>HIGM20</t>
  </si>
  <si>
    <t>KEAD40</t>
  </si>
  <si>
    <t>STRB20</t>
  </si>
  <si>
    <t>KILG20</t>
  </si>
  <si>
    <t>KIOR1Q</t>
  </si>
  <si>
    <t>WALP40_EME</t>
  </si>
  <si>
    <t>KLYN40</t>
  </si>
  <si>
    <t>KNOT40</t>
  </si>
  <si>
    <t>LAGA40</t>
  </si>
  <si>
    <t>DOUN10</t>
  </si>
  <si>
    <t>EASO40</t>
  </si>
  <si>
    <t>GLLE10</t>
  </si>
  <si>
    <t>LOCH10</t>
  </si>
  <si>
    <t>CLEH40</t>
  </si>
  <si>
    <t>LUIC1Q</t>
  </si>
  <si>
    <t>BLYT20</t>
  </si>
  <si>
    <t>MAWO40</t>
  </si>
  <si>
    <t>MARG10</t>
  </si>
  <si>
    <t>MAHI20</t>
  </si>
  <si>
    <t>GILB10</t>
  </si>
  <si>
    <t>MIDM10</t>
  </si>
  <si>
    <t>MILS1Q</t>
  </si>
  <si>
    <t>MILW1Q</t>
  </si>
  <si>
    <t>MOFF10</t>
  </si>
  <si>
    <t>NEDE20</t>
  </si>
  <si>
    <t>MOSS1S</t>
  </si>
  <si>
    <t>STWN20</t>
  </si>
  <si>
    <t>NANT1Q</t>
  </si>
  <si>
    <t>ORRI10</t>
  </si>
  <si>
    <t>PEMB40</t>
  </si>
  <si>
    <t>PEHE20</t>
  </si>
  <si>
    <t>BOLN40</t>
  </si>
  <si>
    <t>RATS40</t>
  </si>
  <si>
    <t>HARK40</t>
  </si>
  <si>
    <t>ROCK40</t>
  </si>
  <si>
    <t>RYEH40</t>
  </si>
  <si>
    <t>SAES20</t>
  </si>
  <si>
    <t>SEAB40</t>
  </si>
  <si>
    <t>HUTT40</t>
  </si>
  <si>
    <t>USKM20</t>
  </si>
  <si>
    <t>SIZE40</t>
  </si>
  <si>
    <t>SLOY10</t>
  </si>
  <si>
    <t>SHBA40</t>
  </si>
  <si>
    <t>NECU10</t>
  </si>
  <si>
    <t>SPLN40</t>
  </si>
  <si>
    <t>STAY40</t>
  </si>
  <si>
    <t>STEW40</t>
  </si>
  <si>
    <t>STRW10</t>
  </si>
  <si>
    <t>STRL10</t>
  </si>
  <si>
    <t>WISD20_LPN</t>
  </si>
  <si>
    <t>GRSA20</t>
  </si>
  <si>
    <t>TOMN1J</t>
  </si>
  <si>
    <t>TORN40</t>
  </si>
  <si>
    <t>BICF4A</t>
  </si>
  <si>
    <t>STAH4A</t>
  </si>
  <si>
    <t>WBUR40</t>
  </si>
  <si>
    <t>DOUN20</t>
  </si>
  <si>
    <t>WLEE20</t>
  </si>
  <si>
    <t>WLEX20</t>
  </si>
  <si>
    <t>WILE40</t>
  </si>
  <si>
    <t>WILW10</t>
  </si>
  <si>
    <t>DUNH1R</t>
  </si>
  <si>
    <t>18/19 Demand 
Peak Security
HH (£/kW)</t>
  </si>
  <si>
    <t>18/19 Demand
Year Round
HH (£/kW)</t>
  </si>
  <si>
    <t>18/19 Demand
Residual
HH (£/kW)</t>
  </si>
  <si>
    <t>19/20 Demand 
Peak Security
HH (£/kW)</t>
  </si>
  <si>
    <t>19/20 Demand
Year Round
HH (£/kW)</t>
  </si>
  <si>
    <t>19/20 Demand
Residual
HH (£/kW)</t>
  </si>
  <si>
    <t>19/20 Demand
Total
HH (£/kW)</t>
  </si>
  <si>
    <t>20/21 Demand 
Peak Security
HH (£/kW)</t>
  </si>
  <si>
    <t>20/21 Demand
Year Round
HH (£/kW)</t>
  </si>
  <si>
    <t>20/21 Demand
Residual
HH (£/kW)</t>
  </si>
  <si>
    <t>20/21 Demand
Total
HH (£/kW)</t>
  </si>
  <si>
    <t>21/22 Demand 
Peak Security
HH (£/kW)</t>
  </si>
  <si>
    <t>21/22 Demand
Year Round
HH (£/kW)</t>
  </si>
  <si>
    <t>21/22 Demand
Residual
HH (£/kW)</t>
  </si>
  <si>
    <t>21/22 Demand
Total
HH (£/kW)</t>
  </si>
  <si>
    <t>18/19 Demand
Total 
HH (£/kW)</t>
  </si>
  <si>
    <t>*Indicative Avoided GSP Infrastructure Cost – £1.62/kW is based on National Grid’s estimate of this value in 2013 and is expressed in 2013/14 prices.</t>
  </si>
  <si>
    <t>18/19 Indicative Embedded Export Tariff (£/kW)</t>
  </si>
  <si>
    <t>19/20 Indicative Embedded Export Tariff (£/kW)</t>
  </si>
  <si>
    <t>20/21 Indicative Embedded Export Tariff (£/kW)</t>
  </si>
  <si>
    <t>18/19 *Demand
Residual Phasing (£/kW)</t>
  </si>
  <si>
    <t>**Indicative Avoided GSP Infrastructure Credit (£/kW)</t>
  </si>
  <si>
    <t>19/20 *Demand
Residual Phasing (£/kW)</t>
  </si>
  <si>
    <t>20/21 *Demand
Residual Phasing (£/kW)</t>
  </si>
  <si>
    <t>*Demand Residual – The demand residual is expected to be affected by the implementation of WACM 4, 
however for the purpose of providing an initial view of the embedded export tariff, it has been assumed to be the same as current forecasts.</t>
  </si>
  <si>
    <t>CMP264/265 WACM4 Indicative Embedded Export Tariff*</t>
  </si>
  <si>
    <t>2017/18 Demand Residual HH (£/kW)</t>
  </si>
  <si>
    <t>Table 50 - Breakdown of HH Demand Tariffs, and CMP264/265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</si>
</sst>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quot;£&quot;* #,##0.00_-;\-&quot;£&quot;* #,##0.00_-;_-&quot;£&quot;* &quot;-&quot;??_-;_-@_-"/>
    <numFmt numFmtId="43" formatCode="_-* #,##0.00_-;\-* #,##0.00_-;_-* &quot;-&quot;??_-;_-@_-"/>
    <numFmt numFmtId="164" formatCode="_-[$€-2]* #,##0.00_-;\-[$€-2]* #,##0.00_-;_-[$€-2]* &quot;-&quot;??_-"/>
    <numFmt numFmtId="165" formatCode="0_)"/>
    <numFmt numFmtId="166" formatCode="#,##0.0"/>
    <numFmt numFmtId="167" formatCode="0.000"/>
    <numFmt numFmtId="168" formatCode="0.0"/>
    <numFmt numFmtId="169" formatCode="0.00_)"/>
    <numFmt numFmtId="170" formatCode="0.000000"/>
    <numFmt numFmtId="171" formatCode="#,##0_ ;\-#,##0\ "/>
    <numFmt numFmtId="172" formatCode="0.0%"/>
    <numFmt numFmtId="173" formatCode="_(* #,##0.00_);_(* \(#,##0.00\);_(* &quot;-&quot;??_);_(@_)"/>
    <numFmt numFmtId="174" formatCode="&quot;$&quot;#,##0_);[Red]\(&quot;$&quot;#,##0\)"/>
    <numFmt numFmtId="175" formatCode="0.0000000000000000000000000"/>
    <numFmt numFmtId="176" formatCode="#,##0.0_ ;\-#,##0.0\ "/>
    <numFmt numFmtId="177" formatCode="_(* #,##0.0_);_(* \(#,##0.0\);_(* &quot;-&quot;??_);_(@_)"/>
    <numFmt numFmtId="178" formatCode="_-* #,##0.0_-;\-* #,##0.0_-;_-* &quot;-&quot;??_-;_-@_-"/>
    <numFmt numFmtId="179" formatCode="_-* #,##0.0000_-;\-* #,##0.0000_-;_-* &quot;-&quot;??_-;_-@_-"/>
    <numFmt numFmtId="180" formatCode="#,##0.0;[Red]\(#,##0.0\)"/>
    <numFmt numFmtId="181" formatCode="0.0_ ;[Red]\-0.0\ "/>
    <numFmt numFmtId="182" formatCode="0.000_ ;[Red]\-0.000\ "/>
    <numFmt numFmtId="183" formatCode="0.0000_ ;[Red]\-0.0000\ "/>
    <numFmt numFmtId="184" formatCode="#,##0.0_ ;[Red]\-#,##0.0\ "/>
    <numFmt numFmtId="185" formatCode="#,##0.0000_ ;[Red]\-#,##0.0000\ "/>
    <numFmt numFmtId="186" formatCode="#,##0.000_ ;[Red]\-#,##0.000\ "/>
    <numFmt numFmtId="187" formatCode="_-* #,##0_-;\-* #,##0_-;_-* &quot;-&quot;??_-;_-@_-"/>
    <numFmt numFmtId="188" formatCode="#,##0.00_ ;\-#,##0.00\ "/>
    <numFmt numFmtId="189" formatCode="_-* #,##0.000_-;\-* #,##0.000_-;_-* &quot;-&quot;??_-;_-@_-"/>
  </numFmts>
  <fonts count="102" x14ac:knownFonts="1">
    <font>
      <sz val="11"/>
      <color theme="1"/>
      <name val="Calibri"/>
      <family val="2"/>
      <scheme val="minor"/>
    </font>
    <font>
      <b/>
      <sz val="11"/>
      <color theme="1"/>
      <name val="Calibri"/>
      <family val="2"/>
      <scheme val="minor"/>
    </font>
    <font>
      <b/>
      <sz val="10"/>
      <name val="Arial"/>
      <family val="2"/>
    </font>
    <font>
      <b/>
      <sz val="10"/>
      <color theme="0"/>
      <name val="Arial"/>
      <family val="2"/>
    </font>
    <font>
      <sz val="10"/>
      <color theme="0"/>
      <name val="Arial"/>
      <family val="2"/>
    </font>
    <font>
      <sz val="12"/>
      <name val="Arial"/>
      <family val="2"/>
    </font>
    <font>
      <sz val="10"/>
      <name val="Arial"/>
      <family val="2"/>
    </font>
    <font>
      <b/>
      <sz val="10"/>
      <color theme="1"/>
      <name val="Arial"/>
      <family val="2"/>
    </font>
    <font>
      <sz val="10"/>
      <color theme="1"/>
      <name val="Arial"/>
      <family val="2"/>
    </font>
    <font>
      <b/>
      <sz val="10"/>
      <color indexed="9"/>
      <name val="Arial"/>
      <family val="2"/>
    </font>
    <font>
      <b/>
      <sz val="10"/>
      <color rgb="FF000000"/>
      <name val="Arial"/>
      <family val="2"/>
    </font>
    <font>
      <sz val="10"/>
      <color rgb="FF000000"/>
      <name val="Arial"/>
      <family val="2"/>
    </font>
    <font>
      <b/>
      <sz val="8"/>
      <name val="Arial"/>
      <family val="2"/>
    </font>
    <font>
      <sz val="8"/>
      <color theme="1"/>
      <name val="Calibri"/>
      <family val="2"/>
      <scheme val="minor"/>
    </font>
    <font>
      <sz val="10"/>
      <color indexed="8"/>
      <name val="Arial"/>
      <family val="2"/>
    </font>
    <font>
      <b/>
      <vertAlign val="subscript"/>
      <sz val="10"/>
      <color rgb="FF000000"/>
      <name val="Arial"/>
      <family val="2"/>
    </font>
    <font>
      <sz val="11"/>
      <color theme="1"/>
      <name val="Calibri"/>
      <family val="2"/>
      <scheme val="minor"/>
    </font>
    <font>
      <b/>
      <sz val="18"/>
      <color theme="3"/>
      <name val="Cambria"/>
      <family val="2"/>
      <scheme val="major"/>
    </font>
    <font>
      <sz val="10"/>
      <color indexed="9"/>
      <name val="Arial"/>
      <family val="2"/>
    </font>
    <font>
      <sz val="11"/>
      <color indexed="8"/>
      <name val="Calibri"/>
      <family val="2"/>
    </font>
    <font>
      <sz val="11"/>
      <color indexed="9"/>
      <name val="Calibri"/>
      <family val="2"/>
    </font>
    <font>
      <sz val="11"/>
      <color indexed="20"/>
      <name val="Calibri"/>
      <family val="2"/>
    </font>
    <font>
      <sz val="10"/>
      <color rgb="FF9C0006"/>
      <name val="Arial"/>
      <family val="2"/>
    </font>
    <font>
      <sz val="10"/>
      <color indexed="20"/>
      <name val="Arial"/>
      <family val="2"/>
    </font>
    <font>
      <b/>
      <sz val="11"/>
      <color indexed="52"/>
      <name val="Calibri"/>
      <family val="2"/>
    </font>
    <font>
      <b/>
      <sz val="10"/>
      <color rgb="FFFA7D00"/>
      <name val="Arial"/>
      <family val="2"/>
    </font>
    <font>
      <b/>
      <sz val="10"/>
      <color indexed="10"/>
      <name val="Arial"/>
      <family val="2"/>
    </font>
    <font>
      <b/>
      <sz val="11"/>
      <color indexed="9"/>
      <name val="Calibri"/>
      <family val="2"/>
    </font>
    <font>
      <i/>
      <sz val="11"/>
      <color indexed="23"/>
      <name val="Calibri"/>
      <family val="2"/>
    </font>
    <font>
      <i/>
      <sz val="10"/>
      <color rgb="FF7F7F7F"/>
      <name val="Arial"/>
      <family val="2"/>
    </font>
    <font>
      <i/>
      <sz val="10"/>
      <color indexed="23"/>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theme="3"/>
      <name val="Arial"/>
      <family val="2"/>
    </font>
    <font>
      <b/>
      <sz val="15"/>
      <color indexed="62"/>
      <name val="Arial"/>
      <family val="2"/>
    </font>
    <font>
      <b/>
      <sz val="13"/>
      <color indexed="56"/>
      <name val="Calibri"/>
      <family val="2"/>
    </font>
    <font>
      <b/>
      <sz val="13"/>
      <color theme="3"/>
      <name val="Arial"/>
      <family val="2"/>
    </font>
    <font>
      <b/>
      <sz val="13"/>
      <color indexed="62"/>
      <name val="Arial"/>
      <family val="2"/>
    </font>
    <font>
      <b/>
      <sz val="11"/>
      <color indexed="56"/>
      <name val="Calibri"/>
      <family val="2"/>
    </font>
    <font>
      <b/>
      <sz val="11"/>
      <color theme="3"/>
      <name val="Arial"/>
      <family val="2"/>
    </font>
    <font>
      <sz val="11"/>
      <color indexed="62"/>
      <name val="Calibri"/>
      <family val="2"/>
    </font>
    <font>
      <sz val="10"/>
      <color rgb="FF3F3F76"/>
      <name val="Arial"/>
      <family val="2"/>
    </font>
    <font>
      <sz val="11"/>
      <color indexed="52"/>
      <name val="Calibri"/>
      <family val="2"/>
    </font>
    <font>
      <sz val="10"/>
      <color rgb="FFFA7D00"/>
      <name val="Arial"/>
      <family val="2"/>
    </font>
    <font>
      <sz val="11"/>
      <color indexed="60"/>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8"/>
      <color indexed="56"/>
      <name val="Cambria"/>
      <family val="2"/>
    </font>
    <font>
      <b/>
      <sz val="11"/>
      <color indexed="8"/>
      <name val="Calibri"/>
      <family val="2"/>
    </font>
    <font>
      <sz val="11"/>
      <color indexed="10"/>
      <name val="Calibri"/>
      <family val="2"/>
    </font>
    <font>
      <sz val="10"/>
      <color rgb="FFFF0000"/>
      <name val="Arial"/>
      <family val="2"/>
    </font>
    <font>
      <b/>
      <sz val="6"/>
      <color rgb="FF000000"/>
      <name val="Arial"/>
      <family val="2"/>
    </font>
    <font>
      <b/>
      <sz val="10"/>
      <color indexed="8"/>
      <name val="Arial"/>
      <family val="2"/>
    </font>
    <font>
      <sz val="11"/>
      <color indexed="16"/>
      <name val="Calibri"/>
      <family val="2"/>
    </font>
    <font>
      <b/>
      <sz val="11"/>
      <color indexed="5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2"/>
      <name val="Arial"/>
      <family val="2"/>
    </font>
    <font>
      <u/>
      <sz val="10"/>
      <color indexed="12"/>
      <name val="Arial"/>
      <family val="2"/>
    </font>
    <font>
      <sz val="11"/>
      <color indexed="48"/>
      <name val="Calibri"/>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0"/>
      <color theme="4" tint="-0.499984740745262"/>
      <name val="Arial"/>
      <family val="2"/>
    </font>
    <font>
      <i/>
      <sz val="10"/>
      <name val="Arial"/>
      <family val="2"/>
    </font>
    <font>
      <i/>
      <sz val="11"/>
      <color theme="1"/>
      <name val="Calibri"/>
      <family val="2"/>
      <scheme val="minor"/>
    </font>
    <font>
      <b/>
      <sz val="20"/>
      <color theme="1"/>
      <name val="Calibri"/>
      <family val="2"/>
      <scheme val="minor"/>
    </font>
    <font>
      <b/>
      <sz val="12"/>
      <name val="Calibri"/>
      <family val="2"/>
      <scheme val="minor"/>
    </font>
    <font>
      <sz val="12"/>
      <name val="Calibri"/>
      <family val="2"/>
    </font>
    <font>
      <sz val="12"/>
      <name val="Calibri"/>
      <family val="2"/>
      <scheme val="minor"/>
    </font>
    <font>
      <sz val="12"/>
      <color indexed="8"/>
      <name val="Calibri"/>
      <family val="2"/>
    </font>
    <font>
      <sz val="12"/>
      <color indexed="8"/>
      <name val="Calibri"/>
      <family val="2"/>
      <scheme val="minor"/>
    </font>
    <font>
      <b/>
      <sz val="12"/>
      <color indexed="8"/>
      <name val="Calibri"/>
      <family val="2"/>
      <scheme val="minor"/>
    </font>
    <font>
      <sz val="12"/>
      <color theme="1"/>
      <name val="Calibri"/>
      <family val="2"/>
      <scheme val="minor"/>
    </font>
    <font>
      <b/>
      <sz val="12"/>
      <color theme="1"/>
      <name val="Calibri"/>
      <family val="2"/>
      <scheme val="minor"/>
    </font>
    <font>
      <b/>
      <u/>
      <sz val="10"/>
      <name val="Arial"/>
      <family val="2"/>
    </font>
    <font>
      <sz val="11"/>
      <name val="Calibri"/>
      <family val="2"/>
      <scheme val="minor"/>
    </font>
    <font>
      <b/>
      <sz val="11"/>
      <name val="Calibri"/>
      <family val="2"/>
      <scheme val="minor"/>
    </font>
    <font>
      <sz val="11"/>
      <color rgb="FFFF0000"/>
      <name val="Calibri"/>
      <family val="2"/>
      <scheme val="minor"/>
    </font>
    <font>
      <sz val="11"/>
      <color theme="4"/>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b/>
      <sz val="8"/>
      <name val="Calibri"/>
      <family val="2"/>
      <scheme val="minor"/>
    </font>
    <font>
      <sz val="8"/>
      <name val="Calibri"/>
      <family val="2"/>
      <scheme val="minor"/>
    </font>
    <font>
      <b/>
      <sz val="11"/>
      <color theme="1"/>
      <name val="Arial"/>
      <family val="2"/>
    </font>
    <font>
      <sz val="11"/>
      <color theme="1"/>
      <name val="Arial"/>
      <family val="2"/>
    </font>
    <font>
      <b/>
      <sz val="12"/>
      <name val="Arial"/>
      <family val="2"/>
    </font>
    <font>
      <sz val="12"/>
      <color indexed="8"/>
      <name val="Arial"/>
      <family val="2"/>
    </font>
    <font>
      <sz val="12"/>
      <color theme="1"/>
      <name val="Arial"/>
      <family val="2"/>
    </font>
    <font>
      <b/>
      <sz val="12"/>
      <color theme="1"/>
      <name val="Arial"/>
      <family val="2"/>
    </font>
    <font>
      <b/>
      <sz val="18"/>
      <color theme="1"/>
      <name val="Arial"/>
      <family val="2"/>
    </font>
    <font>
      <sz val="10"/>
      <color rgb="FF1F497D"/>
      <name val="Arial"/>
      <family val="2"/>
    </font>
  </fonts>
  <fills count="9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indexed="40"/>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9"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indexed="22"/>
        <bgColor indexed="64"/>
      </patternFill>
    </fill>
  </fills>
  <borders count="7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bottom/>
      <diagonal/>
    </border>
    <border>
      <left style="medium">
        <color indexed="64"/>
      </left>
      <right style="medium">
        <color indexed="64"/>
      </right>
      <top/>
      <bottom style="medium">
        <color indexed="64"/>
      </bottom>
      <diagonal/>
    </border>
    <border>
      <left style="thin">
        <color auto="1"/>
      </left>
      <right style="thin">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2"/>
      </top>
      <bottom style="double">
        <color indexed="62"/>
      </bottom>
      <diagonal/>
    </border>
    <border>
      <left style="thin">
        <color auto="1"/>
      </left>
      <right/>
      <top/>
      <bottom/>
      <diagonal/>
    </border>
    <border>
      <left/>
      <right/>
      <top/>
      <bottom style="thick">
        <color indexed="48"/>
      </bottom>
      <diagonal/>
    </border>
    <border>
      <left/>
      <right/>
      <top/>
      <bottom style="medium">
        <color indexed="24"/>
      </bottom>
      <diagonal/>
    </border>
    <border>
      <left/>
      <right/>
      <top/>
      <bottom style="medium">
        <color indexed="27"/>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rgb="FF000000"/>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right/>
      <top style="thin">
        <color auto="1"/>
      </top>
      <bottom/>
      <diagonal/>
    </border>
    <border>
      <left style="thin">
        <color auto="1"/>
      </left>
      <right style="thin">
        <color indexed="64"/>
      </right>
      <top style="thin">
        <color auto="1"/>
      </top>
      <bottom style="thin">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8"/>
      </left>
      <right/>
      <top style="medium">
        <color indexed="8"/>
      </top>
      <bottom/>
      <diagonal/>
    </border>
    <border>
      <left style="medium">
        <color indexed="8"/>
      </left>
      <right style="medium">
        <color indexed="8"/>
      </right>
      <top style="medium">
        <color indexed="8"/>
      </top>
      <bottom/>
      <diagonal/>
    </border>
    <border>
      <left style="medium">
        <color indexed="64"/>
      </left>
      <right/>
      <top style="medium">
        <color indexed="64"/>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top style="thin">
        <color indexed="8"/>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64"/>
      </right>
      <top style="medium">
        <color indexed="64"/>
      </top>
      <bottom style="thin">
        <color indexed="8"/>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indexed="64"/>
      </right>
      <top style="thin">
        <color auto="1"/>
      </top>
      <bottom style="thin">
        <color auto="1"/>
      </bottom>
      <diagonal/>
    </border>
  </borders>
  <cellStyleXfs count="54352">
    <xf numFmtId="0" fontId="0" fillId="0" borderId="0"/>
    <xf numFmtId="164" fontId="5" fillId="0" borderId="0"/>
    <xf numFmtId="0" fontId="6" fillId="0" borderId="0"/>
    <xf numFmtId="164" fontId="6" fillId="0" borderId="0"/>
    <xf numFmtId="9" fontId="6" fillId="0" borderId="0" applyFont="0" applyFill="0" applyBorder="0" applyAlignment="0" applyProtection="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0"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0"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8" fillId="10" borderId="0" applyNumberFormat="0" applyBorder="0" applyAlignment="0" applyProtection="0"/>
    <xf numFmtId="164" fontId="19" fillId="33" borderId="0" applyNumberFormat="0" applyBorder="0" applyAlignment="0" applyProtection="0"/>
    <xf numFmtId="164" fontId="14" fillId="34" borderId="0" applyNumberFormat="0" applyBorder="0" applyAlignment="0" applyProtection="0"/>
    <xf numFmtId="164" fontId="14" fillId="34"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0"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0"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8" fillId="14" borderId="0" applyNumberFormat="0" applyBorder="0" applyAlignment="0" applyProtection="0"/>
    <xf numFmtId="164" fontId="19" fillId="35" borderId="0" applyNumberFormat="0" applyBorder="0" applyAlignment="0" applyProtection="0"/>
    <xf numFmtId="164" fontId="14" fillId="36" borderId="0" applyNumberFormat="0" applyBorder="0" applyAlignment="0" applyProtection="0"/>
    <xf numFmtId="164" fontId="14" fillId="36"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0"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0"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8" fillId="18" borderId="0" applyNumberFormat="0" applyBorder="0" applyAlignment="0" applyProtection="0"/>
    <xf numFmtId="164" fontId="19" fillId="37" borderId="0" applyNumberFormat="0" applyBorder="0" applyAlignment="0" applyProtection="0"/>
    <xf numFmtId="164" fontId="14" fillId="38" borderId="0" applyNumberFormat="0" applyBorder="0" applyAlignment="0" applyProtection="0"/>
    <xf numFmtId="164" fontId="14" fillId="38"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8" fillId="22" borderId="0" applyNumberFormat="0" applyBorder="0" applyAlignment="0" applyProtection="0"/>
    <xf numFmtId="164" fontId="19" fillId="39" borderId="0" applyNumberFormat="0" applyBorder="0" applyAlignment="0" applyProtection="0"/>
    <xf numFmtId="164" fontId="14" fillId="40" borderId="0" applyNumberFormat="0" applyBorder="0" applyAlignment="0" applyProtection="0"/>
    <xf numFmtId="164" fontId="14" fillId="40"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0"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0"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8" fillId="26" borderId="0" applyNumberFormat="0" applyBorder="0" applyAlignment="0" applyProtection="0"/>
    <xf numFmtId="164" fontId="19" fillId="41" borderId="0" applyNumberFormat="0" applyBorder="0" applyAlignment="0" applyProtection="0"/>
    <xf numFmtId="164" fontId="14" fillId="41" borderId="0" applyNumberFormat="0" applyBorder="0" applyAlignment="0" applyProtection="0"/>
    <xf numFmtId="164" fontId="14"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0"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0"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8" fillId="30" borderId="0" applyNumberFormat="0" applyBorder="0" applyAlignment="0" applyProtection="0"/>
    <xf numFmtId="164" fontId="19" fillId="40" borderId="0" applyNumberFormat="0" applyBorder="0" applyAlignment="0" applyProtection="0"/>
    <xf numFmtId="164" fontId="14" fillId="38" borderId="0" applyNumberFormat="0" applyBorder="0" applyAlignment="0" applyProtection="0"/>
    <xf numFmtId="164" fontId="14" fillId="38"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8" fillId="11" borderId="0" applyNumberFormat="0" applyBorder="0" applyAlignment="0" applyProtection="0"/>
    <xf numFmtId="164" fontId="19" fillId="34" borderId="0" applyNumberFormat="0" applyBorder="0" applyAlignment="0" applyProtection="0"/>
    <xf numFmtId="164" fontId="14" fillId="41" borderId="0" applyNumberFormat="0" applyBorder="0" applyAlignment="0" applyProtection="0"/>
    <xf numFmtId="164" fontId="14"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0"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0"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8" fillId="15" borderId="0" applyNumberFormat="0" applyBorder="0" applyAlignment="0" applyProtection="0"/>
    <xf numFmtId="164" fontId="19" fillId="36" borderId="0" applyNumberFormat="0" applyBorder="0" applyAlignment="0" applyProtection="0"/>
    <xf numFmtId="164" fontId="14" fillId="36" borderId="0" applyNumberFormat="0" applyBorder="0" applyAlignment="0" applyProtection="0"/>
    <xf numFmtId="164" fontId="14"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0"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0"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8" fillId="19" borderId="0" applyNumberFormat="0" applyBorder="0" applyAlignment="0" applyProtection="0"/>
    <xf numFmtId="164" fontId="19" fillId="42" borderId="0" applyNumberFormat="0" applyBorder="0" applyAlignment="0" applyProtection="0"/>
    <xf numFmtId="164" fontId="14" fillId="43" borderId="0" applyNumberFormat="0" applyBorder="0" applyAlignment="0" applyProtection="0"/>
    <xf numFmtId="164" fontId="14" fillId="43"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8" fillId="23" borderId="0" applyNumberFormat="0" applyBorder="0" applyAlignment="0" applyProtection="0"/>
    <xf numFmtId="164" fontId="19" fillId="39" borderId="0" applyNumberFormat="0" applyBorder="0" applyAlignment="0" applyProtection="0"/>
    <xf numFmtId="164" fontId="14" fillId="35" borderId="0" applyNumberFormat="0" applyBorder="0" applyAlignment="0" applyProtection="0"/>
    <xf numFmtId="164" fontId="14" fillId="35"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8" fillId="27" borderId="0" applyNumberFormat="0" applyBorder="0" applyAlignment="0" applyProtection="0"/>
    <xf numFmtId="164" fontId="19" fillId="34" borderId="0" applyNumberFormat="0" applyBorder="0" applyAlignment="0" applyProtection="0"/>
    <xf numFmtId="164" fontId="14" fillId="41" borderId="0" applyNumberFormat="0" applyBorder="0" applyAlignment="0" applyProtection="0"/>
    <xf numFmtId="164" fontId="14"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0"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0"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8" fillId="31" borderId="0" applyNumberFormat="0" applyBorder="0" applyAlignment="0" applyProtection="0"/>
    <xf numFmtId="164" fontId="19" fillId="44" borderId="0" applyNumberFormat="0" applyBorder="0" applyAlignment="0" applyProtection="0"/>
    <xf numFmtId="164" fontId="14" fillId="38" borderId="0" applyNumberFormat="0" applyBorder="0" applyAlignment="0" applyProtection="0"/>
    <xf numFmtId="164" fontId="14" fillId="38"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0"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0"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4" fillId="12" borderId="0" applyNumberFormat="0" applyBorder="0" applyAlignment="0" applyProtection="0"/>
    <xf numFmtId="164" fontId="20" fillId="45" borderId="0" applyNumberFormat="0" applyBorder="0" applyAlignment="0" applyProtection="0"/>
    <xf numFmtId="164" fontId="18" fillId="41" borderId="0" applyNumberFormat="0" applyBorder="0" applyAlignment="0" applyProtection="0"/>
    <xf numFmtId="164" fontId="18" fillId="41"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0"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0"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4" fillId="16" borderId="0" applyNumberFormat="0" applyBorder="0" applyAlignment="0" applyProtection="0"/>
    <xf numFmtId="164" fontId="20" fillId="36" borderId="0" applyNumberFormat="0" applyBorder="0" applyAlignment="0" applyProtection="0"/>
    <xf numFmtId="164" fontId="18" fillId="46" borderId="0" applyNumberFormat="0" applyBorder="0" applyAlignment="0" applyProtection="0"/>
    <xf numFmtId="164" fontId="18" fillId="4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0"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0"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4" fillId="20" borderId="0" applyNumberFormat="0" applyBorder="0" applyAlignment="0" applyProtection="0"/>
    <xf numFmtId="164" fontId="20" fillId="42" borderId="0" applyNumberFormat="0" applyBorder="0" applyAlignment="0" applyProtection="0"/>
    <xf numFmtId="164" fontId="18" fillId="44" borderId="0" applyNumberFormat="0" applyBorder="0" applyAlignment="0" applyProtection="0"/>
    <xf numFmtId="164" fontId="18" fillId="44"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4" fillId="24" borderId="0" applyNumberFormat="0" applyBorder="0" applyAlignment="0" applyProtection="0"/>
    <xf numFmtId="164" fontId="20" fillId="47" borderId="0" applyNumberFormat="0" applyBorder="0" applyAlignment="0" applyProtection="0"/>
    <xf numFmtId="164" fontId="18" fillId="35" borderId="0" applyNumberFormat="0" applyBorder="0" applyAlignment="0" applyProtection="0"/>
    <xf numFmtId="164" fontId="18" fillId="3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4" fillId="28" borderId="0" applyNumberFormat="0" applyBorder="0" applyAlignment="0" applyProtection="0"/>
    <xf numFmtId="164" fontId="20" fillId="48" borderId="0" applyNumberFormat="0" applyBorder="0" applyAlignment="0" applyProtection="0"/>
    <xf numFmtId="164" fontId="18" fillId="41" borderId="0" applyNumberFormat="0" applyBorder="0" applyAlignment="0" applyProtection="0"/>
    <xf numFmtId="164" fontId="18" fillId="41"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0"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0"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4" fillId="32" borderId="0" applyNumberFormat="0" applyBorder="0" applyAlignment="0" applyProtection="0"/>
    <xf numFmtId="164" fontId="20" fillId="49" borderId="0" applyNumberFormat="0" applyBorder="0" applyAlignment="0" applyProtection="0"/>
    <xf numFmtId="164" fontId="18" fillId="36" borderId="0" applyNumberFormat="0" applyBorder="0" applyAlignment="0" applyProtection="0"/>
    <xf numFmtId="164" fontId="18" fillId="36"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4" fillId="9" borderId="0" applyNumberFormat="0" applyBorder="0" applyAlignment="0" applyProtection="0"/>
    <xf numFmtId="164" fontId="20" fillId="50" borderId="0" applyNumberFormat="0" applyBorder="0" applyAlignment="0" applyProtection="0"/>
    <xf numFmtId="164" fontId="18" fillId="51" borderId="0" applyNumberFormat="0" applyBorder="0" applyAlignment="0" applyProtection="0"/>
    <xf numFmtId="164" fontId="18" fillId="51"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4" fillId="13" borderId="0" applyNumberFormat="0" applyBorder="0" applyAlignment="0" applyProtection="0"/>
    <xf numFmtId="164" fontId="20" fillId="52" borderId="0" applyNumberFormat="0" applyBorder="0" applyAlignment="0" applyProtection="0"/>
    <xf numFmtId="164" fontId="18" fillId="46" borderId="0" applyNumberFormat="0" applyBorder="0" applyAlignment="0" applyProtection="0"/>
    <xf numFmtId="164" fontId="18" fillId="46"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4" fillId="17" borderId="0" applyNumberFormat="0" applyBorder="0" applyAlignment="0" applyProtection="0"/>
    <xf numFmtId="164" fontId="20" fillId="53" borderId="0" applyNumberFormat="0" applyBorder="0" applyAlignment="0" applyProtection="0"/>
    <xf numFmtId="164" fontId="18" fillId="44" borderId="0" applyNumberFormat="0" applyBorder="0" applyAlignment="0" applyProtection="0"/>
    <xf numFmtId="164" fontId="18" fillId="44"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4" fillId="21" borderId="0" applyNumberFormat="0" applyBorder="0" applyAlignment="0" applyProtection="0"/>
    <xf numFmtId="164" fontId="20" fillId="47" borderId="0" applyNumberFormat="0" applyBorder="0" applyAlignment="0" applyProtection="0"/>
    <xf numFmtId="164" fontId="18" fillId="54" borderId="0" applyNumberFormat="0" applyBorder="0" applyAlignment="0" applyProtection="0"/>
    <xf numFmtId="164" fontId="18" fillId="54"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4" fillId="25" borderId="0" applyNumberFormat="0" applyBorder="0" applyAlignment="0" applyProtection="0"/>
    <xf numFmtId="164" fontId="20" fillId="48" borderId="0" applyNumberFormat="0" applyBorder="0" applyAlignment="0" applyProtection="0"/>
    <xf numFmtId="164" fontId="18" fillId="48" borderId="0" applyNumberFormat="0" applyBorder="0" applyAlignment="0" applyProtection="0"/>
    <xf numFmtId="164" fontId="18"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4" fillId="29" borderId="0" applyNumberFormat="0" applyBorder="0" applyAlignment="0" applyProtection="0"/>
    <xf numFmtId="164" fontId="20" fillId="46" borderId="0" applyNumberFormat="0" applyBorder="0" applyAlignment="0" applyProtection="0"/>
    <xf numFmtId="164" fontId="18" fillId="52" borderId="0" applyNumberFormat="0" applyBorder="0" applyAlignment="0" applyProtection="0"/>
    <xf numFmtId="164" fontId="18" fillId="52"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0"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0"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2" fillId="3" borderId="0" applyNumberFormat="0" applyBorder="0" applyAlignment="0" applyProtection="0"/>
    <xf numFmtId="164" fontId="21" fillId="35"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0"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0"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5" fillId="6" borderId="12"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6" fillId="56" borderId="18" applyNumberFormat="0" applyAlignment="0" applyProtection="0"/>
    <xf numFmtId="164" fontId="26" fillId="56" borderId="18" applyNumberFormat="0" applyAlignment="0" applyProtection="0"/>
    <xf numFmtId="164" fontId="26" fillId="56" borderId="18" applyNumberFormat="0" applyAlignment="0" applyProtection="0"/>
    <xf numFmtId="164" fontId="26" fillId="56"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0" fontId="6" fillId="57" borderId="0">
      <protection locked="0"/>
    </xf>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0"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0"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3" fillId="7" borderId="15" applyNumberFormat="0" applyAlignment="0" applyProtection="0"/>
    <xf numFmtId="164" fontId="27" fillId="58" borderId="19" applyNumberFormat="0" applyAlignment="0" applyProtection="0"/>
    <xf numFmtId="164" fontId="9" fillId="58" borderId="19" applyNumberFormat="0" applyAlignment="0" applyProtection="0"/>
    <xf numFmtId="164" fontId="9"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0" fontId="6" fillId="59" borderId="3">
      <alignment horizontal="center" vertical="center"/>
      <protection locked="0"/>
    </xf>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0"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0"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9" fillId="0" borderId="0" applyNumberFormat="0" applyFill="0" applyBorder="0" applyAlignment="0" applyProtection="0"/>
    <xf numFmtId="164" fontId="28"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0"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0"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2" fillId="2" borderId="0" applyNumberFormat="0" applyBorder="0" applyAlignment="0" applyProtection="0"/>
    <xf numFmtId="164" fontId="31" fillId="37" borderId="0" applyNumberFormat="0" applyBorder="0" applyAlignment="0" applyProtection="0"/>
    <xf numFmtId="164" fontId="33" fillId="41" borderId="0" applyNumberFormat="0" applyBorder="0" applyAlignment="0" applyProtection="0"/>
    <xf numFmtId="164" fontId="33" fillId="41"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0"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0"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5" fillId="0" borderId="9" applyNumberFormat="0" applyFill="0" applyAlignment="0" applyProtection="0"/>
    <xf numFmtId="164" fontId="34" fillId="0" borderId="20" applyNumberFormat="0" applyFill="0" applyAlignment="0" applyProtection="0"/>
    <xf numFmtId="164" fontId="36" fillId="0" borderId="21" applyNumberFormat="0" applyFill="0" applyAlignment="0" applyProtection="0"/>
    <xf numFmtId="164" fontId="36" fillId="0" borderId="21"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0"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0"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8" fillId="0" borderId="10" applyNumberFormat="0" applyFill="0" applyAlignment="0" applyProtection="0"/>
    <xf numFmtId="164" fontId="37" fillId="0" borderId="22" applyNumberFormat="0" applyFill="0" applyAlignment="0" applyProtection="0"/>
    <xf numFmtId="164" fontId="39" fillId="0" borderId="23" applyNumberFormat="0" applyFill="0" applyAlignment="0" applyProtection="0"/>
    <xf numFmtId="164" fontId="39" fillId="0" borderId="23"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0"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0"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1" fillId="0" borderId="11"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1"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0"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0"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3" fillId="5" borderId="12"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0"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0"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5" fillId="0" borderId="14"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0"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0"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7" fillId="4"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6" fillId="0" borderId="0"/>
    <xf numFmtId="164" fontId="6" fillId="0" borderId="0"/>
    <xf numFmtId="164" fontId="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6" fontId="16" fillId="0" borderId="0"/>
    <xf numFmtId="166" fontId="16" fillId="0" borderId="0"/>
    <xf numFmtId="166" fontId="16" fillId="0" borderId="0"/>
    <xf numFmtId="166" fontId="16" fillId="0" borderId="0"/>
    <xf numFmtId="164" fontId="16" fillId="0" borderId="0"/>
    <xf numFmtId="164" fontId="16" fillId="0" borderId="0"/>
    <xf numFmtId="164" fontId="1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74" fontId="6" fillId="0" borderId="0"/>
    <xf numFmtId="174" fontId="6" fillId="0" borderId="0"/>
    <xf numFmtId="0" fontId="6" fillId="0" borderId="0"/>
    <xf numFmtId="174" fontId="6" fillId="0" borderId="0"/>
    <xf numFmtId="167" fontId="6" fillId="0" borderId="0"/>
    <xf numFmtId="167" fontId="6" fillId="0" borderId="0"/>
    <xf numFmtId="175" fontId="6" fillId="0" borderId="0"/>
    <xf numFmtId="175" fontId="6" fillId="0" borderId="0"/>
    <xf numFmtId="175" fontId="6" fillId="0" borderId="0"/>
    <xf numFmtId="164" fontId="6" fillId="0" borderId="0"/>
    <xf numFmtId="164" fontId="6" fillId="0" borderId="0"/>
    <xf numFmtId="174" fontId="6" fillId="0" borderId="0"/>
    <xf numFmtId="174" fontId="6" fillId="0" borderId="0"/>
    <xf numFmtId="174" fontId="6" fillId="0" borderId="0"/>
    <xf numFmtId="174" fontId="6" fillId="0" borderId="0"/>
    <xf numFmtId="174" fontId="6" fillId="0" borderId="0"/>
    <xf numFmtId="0" fontId="6" fillId="0" borderId="0"/>
    <xf numFmtId="0" fontId="6" fillId="0" borderId="0"/>
    <xf numFmtId="174" fontId="6" fillId="0" borderId="0"/>
    <xf numFmtId="174" fontId="6" fillId="0" borderId="0"/>
    <xf numFmtId="174"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164" fontId="6" fillId="0" borderId="0"/>
    <xf numFmtId="164" fontId="6" fillId="0" borderId="0"/>
    <xf numFmtId="0" fontId="6" fillId="0" borderId="0"/>
    <xf numFmtId="164" fontId="48"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19" fillId="0" borderId="0"/>
    <xf numFmtId="0" fontId="19" fillId="0" borderId="0"/>
    <xf numFmtId="0" fontId="16" fillId="0" borderId="0"/>
    <xf numFmtId="0" fontId="16" fillId="0" borderId="0"/>
    <xf numFmtId="175" fontId="19"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75" fontId="19"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75" fontId="19" fillId="0" borderId="0"/>
    <xf numFmtId="175" fontId="19"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75" fontId="19" fillId="0" borderId="0"/>
    <xf numFmtId="164" fontId="6" fillId="0" borderId="0"/>
    <xf numFmtId="164"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75" fontId="19"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75" fontId="19" fillId="0" borderId="0"/>
    <xf numFmtId="164" fontId="16" fillId="0" borderId="0"/>
    <xf numFmtId="164" fontId="16" fillId="0" borderId="0"/>
    <xf numFmtId="164" fontId="16" fillId="0" borderId="0"/>
    <xf numFmtId="164" fontId="16" fillId="0" borderId="0"/>
    <xf numFmtId="175" fontId="19" fillId="0" borderId="0"/>
    <xf numFmtId="175" fontId="19" fillId="0" borderId="0"/>
    <xf numFmtId="175" fontId="19" fillId="0" borderId="0"/>
    <xf numFmtId="164" fontId="8" fillId="0" borderId="0"/>
    <xf numFmtId="164" fontId="8" fillId="0" borderId="0"/>
    <xf numFmtId="0" fontId="19" fillId="0" borderId="0"/>
    <xf numFmtId="0" fontId="19" fillId="0" borderId="0"/>
    <xf numFmtId="175" fontId="19" fillId="0" borderId="0"/>
    <xf numFmtId="175" fontId="19" fillId="0" borderId="0"/>
    <xf numFmtId="164" fontId="6" fillId="0" borderId="0"/>
    <xf numFmtId="164" fontId="6" fillId="0" borderId="0"/>
    <xf numFmtId="175" fontId="19" fillId="0" borderId="0"/>
    <xf numFmtId="175" fontId="19"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75" fontId="19" fillId="0" borderId="0"/>
    <xf numFmtId="164" fontId="16" fillId="0" borderId="0"/>
    <xf numFmtId="164" fontId="16" fillId="0" borderId="0"/>
    <xf numFmtId="164" fontId="16" fillId="0" borderId="0"/>
    <xf numFmtId="164" fontId="1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164" fontId="16" fillId="0" borderId="0"/>
    <xf numFmtId="164" fontId="16" fillId="0" borderId="0"/>
    <xf numFmtId="164" fontId="16" fillId="0" borderId="0"/>
    <xf numFmtId="164" fontId="16" fillId="0" borderId="0"/>
    <xf numFmtId="175" fontId="19" fillId="0" borderId="0"/>
    <xf numFmtId="164" fontId="16" fillId="0" borderId="0"/>
    <xf numFmtId="164" fontId="16" fillId="0" borderId="0"/>
    <xf numFmtId="175" fontId="19" fillId="0" borderId="0"/>
    <xf numFmtId="164" fontId="16" fillId="0" borderId="0"/>
    <xf numFmtId="164" fontId="16" fillId="0" borderId="0"/>
    <xf numFmtId="175" fontId="16" fillId="0" borderId="0"/>
    <xf numFmtId="164" fontId="16" fillId="0" borderId="0"/>
    <xf numFmtId="164" fontId="16" fillId="0" borderId="0"/>
    <xf numFmtId="175" fontId="16" fillId="0" borderId="0"/>
    <xf numFmtId="175" fontId="16" fillId="0" borderId="0"/>
    <xf numFmtId="164" fontId="16" fillId="0" borderId="0"/>
    <xf numFmtId="175"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6" fillId="0" borderId="0"/>
    <xf numFmtId="166" fontId="6" fillId="0" borderId="0"/>
    <xf numFmtId="0" fontId="6" fillId="0" borderId="0"/>
    <xf numFmtId="164" fontId="6" fillId="0" borderId="0"/>
    <xf numFmtId="0" fontId="16" fillId="0" borderId="0"/>
    <xf numFmtId="0" fontId="16" fillId="0" borderId="0"/>
    <xf numFmtId="174" fontId="6" fillId="0" borderId="0"/>
    <xf numFmtId="174" fontId="6" fillId="0" borderId="0"/>
    <xf numFmtId="0" fontId="6" fillId="0" borderId="0"/>
    <xf numFmtId="174" fontId="6" fillId="0" borderId="0"/>
    <xf numFmtId="167" fontId="6" fillId="0" borderId="0"/>
    <xf numFmtId="167" fontId="6" fillId="0" borderId="0"/>
    <xf numFmtId="175" fontId="6" fillId="0" borderId="0"/>
    <xf numFmtId="175" fontId="6" fillId="0" borderId="0"/>
    <xf numFmtId="175" fontId="6" fillId="0" borderId="0"/>
    <xf numFmtId="164" fontId="6" fillId="0" borderId="0"/>
    <xf numFmtId="164" fontId="6" fillId="0" borderId="0"/>
    <xf numFmtId="174" fontId="6" fillId="0" borderId="0"/>
    <xf numFmtId="174" fontId="6" fillId="0" borderId="0"/>
    <xf numFmtId="174" fontId="6" fillId="0" borderId="0"/>
    <xf numFmtId="174" fontId="6" fillId="0" borderId="0"/>
    <xf numFmtId="174" fontId="6" fillId="0" borderId="0"/>
    <xf numFmtId="0" fontId="6" fillId="0" borderId="0"/>
    <xf numFmtId="0" fontId="6" fillId="0" borderId="0"/>
    <xf numFmtId="174" fontId="6" fillId="0" borderId="0"/>
    <xf numFmtId="174" fontId="6" fillId="0" borderId="0"/>
    <xf numFmtId="174" fontId="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6" fillId="0" borderId="0"/>
    <xf numFmtId="164" fontId="6" fillId="0" borderId="0"/>
    <xf numFmtId="164" fontId="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48" fillId="0" borderId="0"/>
    <xf numFmtId="164" fontId="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0" fontId="19"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19"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19"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19"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8"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0"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0"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50" fillId="6" borderId="13"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59" borderId="28">
      <alignment vertical="center"/>
      <protection locked="0"/>
    </xf>
    <xf numFmtId="164" fontId="6" fillId="0" borderId="0" applyFont="0" applyFill="0" applyBorder="0" applyAlignment="0" applyProtection="0"/>
    <xf numFmtId="164" fontId="6" fillId="0" borderId="0"/>
    <xf numFmtId="164" fontId="6" fillId="0" borderId="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0"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0"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17"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0"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0"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7" fillId="0" borderId="17"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0"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0"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4"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43" fontId="16" fillId="0" borderId="0" applyFont="0" applyFill="0" applyBorder="0" applyAlignment="0" applyProtection="0"/>
    <xf numFmtId="0" fontId="14"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0" fontId="14" fillId="6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0" fontId="19" fillId="34"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8" fillId="10" borderId="0" applyNumberFormat="0" applyBorder="0" applyAlignment="0" applyProtection="0"/>
    <xf numFmtId="164" fontId="14" fillId="34"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0" fontId="14" fillId="36"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0" fontId="19" fillId="36"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8" fillId="14" borderId="0" applyNumberFormat="0" applyBorder="0" applyAlignment="0" applyProtection="0"/>
    <xf numFmtId="164" fontId="14" fillId="36"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0" fontId="14" fillId="38"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0" fontId="19" fillId="38"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8" fillId="18" borderId="0" applyNumberFormat="0" applyBorder="0" applyAlignment="0" applyProtection="0"/>
    <xf numFmtId="164" fontId="14" fillId="38"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4" fillId="56"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40"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8" fillId="22" borderId="0" applyNumberFormat="0" applyBorder="0" applyAlignment="0" applyProtection="0"/>
    <xf numFmtId="164" fontId="14" fillId="40"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0" fontId="14" fillId="34"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8" fillId="26" borderId="0" applyNumberFormat="0" applyBorder="0" applyAlignment="0" applyProtection="0"/>
    <xf numFmtId="164" fontId="14"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0" fontId="14" fillId="35"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0" fontId="19" fillId="38"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8" fillId="30" borderId="0" applyNumberFormat="0" applyBorder="0" applyAlignment="0" applyProtection="0"/>
    <xf numFmtId="164" fontId="14" fillId="38"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4" fillId="5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8" fillId="11" borderId="0" applyNumberFormat="0" applyBorder="0" applyAlignment="0" applyProtection="0"/>
    <xf numFmtId="164" fontId="14"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0" fontId="14"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8" fillId="15" borderId="0" applyNumberFormat="0" applyBorder="0" applyAlignment="0" applyProtection="0"/>
    <xf numFmtId="164" fontId="14"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0" fontId="14" fillId="53"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0" fontId="19" fillId="43"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8" fillId="19" borderId="0" applyNumberFormat="0" applyBorder="0" applyAlignment="0" applyProtection="0"/>
    <xf numFmtId="164" fontId="14" fillId="43"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4" fillId="55"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35"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8" fillId="23" borderId="0" applyNumberFormat="0" applyBorder="0" applyAlignment="0" applyProtection="0"/>
    <xf numFmtId="164" fontId="14" fillId="35"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4" fillId="5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8" fillId="27" borderId="0" applyNumberFormat="0" applyBorder="0" applyAlignment="0" applyProtection="0"/>
    <xf numFmtId="164" fontId="14"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0" fontId="14" fillId="40"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0" fontId="19" fillId="38"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8" fillId="31" borderId="0" applyNumberFormat="0" applyBorder="0" applyAlignment="0" applyProtection="0"/>
    <xf numFmtId="164" fontId="14" fillId="38"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0" fontId="18" fillId="54"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0" fontId="20" fillId="41"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4" fillId="12" borderId="0" applyNumberFormat="0" applyBorder="0" applyAlignment="0" applyProtection="0"/>
    <xf numFmtId="164" fontId="18" fillId="41"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0" fontId="18"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0" fontId="20" fillId="4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4" fillId="16" borderId="0" applyNumberFormat="0" applyBorder="0" applyAlignment="0" applyProtection="0"/>
    <xf numFmtId="164" fontId="18" fillId="4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0" fontId="18" fillId="53"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0" fontId="20" fillId="44"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4" fillId="20" borderId="0" applyNumberFormat="0" applyBorder="0" applyAlignment="0" applyProtection="0"/>
    <xf numFmtId="164" fontId="18" fillId="44"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18" fillId="5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3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4" fillId="24" borderId="0" applyNumberFormat="0" applyBorder="0" applyAlignment="0" applyProtection="0"/>
    <xf numFmtId="164" fontId="18" fillId="3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18" fillId="54"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41"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4" fillId="28" borderId="0" applyNumberFormat="0" applyBorder="0" applyAlignment="0" applyProtection="0"/>
    <xf numFmtId="164" fontId="18" fillId="41"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0" fontId="18" fillId="40"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0" fontId="20" fillId="36"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4" fillId="32" borderId="0" applyNumberFormat="0" applyBorder="0" applyAlignment="0" applyProtection="0"/>
    <xf numFmtId="164" fontId="18" fillId="36"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20" fillId="66"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67"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67" borderId="0" applyNumberFormat="0" applyBorder="0" applyAlignment="0" applyProtection="0"/>
    <xf numFmtId="0" fontId="20" fillId="51"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67"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67" borderId="0" applyNumberFormat="0" applyBorder="0" applyAlignment="0" applyProtection="0"/>
    <xf numFmtId="164" fontId="20" fillId="50" borderId="0" applyNumberFormat="0" applyBorder="0" applyAlignment="0" applyProtection="0"/>
    <xf numFmtId="164" fontId="4" fillId="9" borderId="0" applyNumberFormat="0" applyBorder="0" applyAlignment="0" applyProtection="0"/>
    <xf numFmtId="164" fontId="18" fillId="51"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19" fillId="68" borderId="0" applyNumberFormat="0" applyBorder="0" applyAlignment="0" applyProtection="0"/>
    <xf numFmtId="0" fontId="19" fillId="69" borderId="0" applyNumberFormat="0" applyBorder="0" applyAlignment="0" applyProtection="0"/>
    <xf numFmtId="0" fontId="20" fillId="70"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71"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71" borderId="0" applyNumberFormat="0" applyBorder="0" applyAlignment="0" applyProtection="0"/>
    <xf numFmtId="0" fontId="20" fillId="46"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71"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71" borderId="0" applyNumberFormat="0" applyBorder="0" applyAlignment="0" applyProtection="0"/>
    <xf numFmtId="164" fontId="20" fillId="52" borderId="0" applyNumberFormat="0" applyBorder="0" applyAlignment="0" applyProtection="0"/>
    <xf numFmtId="164" fontId="4" fillId="13" borderId="0" applyNumberFormat="0" applyBorder="0" applyAlignment="0" applyProtection="0"/>
    <xf numFmtId="164" fontId="18" fillId="46"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20" fillId="74"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70"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70" borderId="0" applyNumberFormat="0" applyBorder="0" applyAlignment="0" applyProtection="0"/>
    <xf numFmtId="0" fontId="20" fillId="44"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70"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70" borderId="0" applyNumberFormat="0" applyBorder="0" applyAlignment="0" applyProtection="0"/>
    <xf numFmtId="164" fontId="20" fillId="53" borderId="0" applyNumberFormat="0" applyBorder="0" applyAlignment="0" applyProtection="0"/>
    <xf numFmtId="164" fontId="4" fillId="17" borderId="0" applyNumberFormat="0" applyBorder="0" applyAlignment="0" applyProtection="0"/>
    <xf numFmtId="164" fontId="18" fillId="44"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19" fillId="73" borderId="0" applyNumberFormat="0" applyBorder="0" applyAlignment="0" applyProtection="0"/>
    <xf numFmtId="0" fontId="19" fillId="74" borderId="0" applyNumberFormat="0" applyBorder="0" applyAlignment="0" applyProtection="0"/>
    <xf numFmtId="0" fontId="20" fillId="74"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7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75" borderId="0" applyNumberFormat="0" applyBorder="0" applyAlignment="0" applyProtection="0"/>
    <xf numFmtId="0" fontId="20" fillId="54"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7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75" borderId="0" applyNumberFormat="0" applyBorder="0" applyAlignment="0" applyProtection="0"/>
    <xf numFmtId="164" fontId="20" fillId="47" borderId="0" applyNumberFormat="0" applyBorder="0" applyAlignment="0" applyProtection="0"/>
    <xf numFmtId="164" fontId="4" fillId="21" borderId="0" applyNumberFormat="0" applyBorder="0" applyAlignment="0" applyProtection="0"/>
    <xf numFmtId="164" fontId="18" fillId="54"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20" fillId="65"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76"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76"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76"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76" borderId="0" applyNumberFormat="0" applyBorder="0" applyAlignment="0" applyProtection="0"/>
    <xf numFmtId="164" fontId="20" fillId="48" borderId="0" applyNumberFormat="0" applyBorder="0" applyAlignment="0" applyProtection="0"/>
    <xf numFmtId="164" fontId="4" fillId="25" borderId="0" applyNumberFormat="0" applyBorder="0" applyAlignment="0" applyProtection="0"/>
    <xf numFmtId="164" fontId="18"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19" fillId="77" borderId="0" applyNumberFormat="0" applyBorder="0" applyAlignment="0" applyProtection="0"/>
    <xf numFmtId="0" fontId="19" fillId="69" borderId="0" applyNumberFormat="0" applyBorder="0" applyAlignment="0" applyProtection="0"/>
    <xf numFmtId="0" fontId="20" fillId="78"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79"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79" borderId="0" applyNumberFormat="0" applyBorder="0" applyAlignment="0" applyProtection="0"/>
    <xf numFmtId="0" fontId="20" fillId="52"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79"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79" borderId="0" applyNumberFormat="0" applyBorder="0" applyAlignment="0" applyProtection="0"/>
    <xf numFmtId="164" fontId="20" fillId="46" borderId="0" applyNumberFormat="0" applyBorder="0" applyAlignment="0" applyProtection="0"/>
    <xf numFmtId="164" fontId="4" fillId="29" borderId="0" applyNumberFormat="0" applyBorder="0" applyAlignment="0" applyProtection="0"/>
    <xf numFmtId="164" fontId="18" fillId="52"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0" fontId="57" fillId="69"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0" fontId="21" fillId="39"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2" fillId="3" borderId="0" applyNumberFormat="0" applyBorder="0" applyAlignment="0" applyProtection="0"/>
    <xf numFmtId="164" fontId="23" fillId="39"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0" fontId="58" fillId="80"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0" fontId="59" fillId="56"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6" fillId="56" borderId="18" applyNumberFormat="0" applyAlignment="0" applyProtection="0"/>
    <xf numFmtId="164" fontId="26" fillId="56"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0" fontId="27" fillId="70"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3" fillId="7" borderId="15" applyNumberFormat="0" applyAlignment="0" applyProtection="0"/>
    <xf numFmtId="164" fontId="9"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2" fillId="81" borderId="0" applyNumberFormat="0" applyBorder="0" applyAlignment="0" applyProtection="0"/>
    <xf numFmtId="0" fontId="52" fillId="82" borderId="0" applyNumberFormat="0" applyBorder="0" applyAlignment="0" applyProtection="0"/>
    <xf numFmtId="0" fontId="52" fillId="83" borderId="0" applyNumberFormat="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0" fontId="30"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9" fillId="0" borderId="0" applyNumberFormat="0" applyFill="0" applyBorder="0" applyAlignment="0" applyProtection="0"/>
    <xf numFmtId="164" fontId="30"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0" fontId="31" fillId="84"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0" fontId="31" fillId="41"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2" fillId="2" borderId="0" applyNumberFormat="0" applyBorder="0" applyAlignment="0" applyProtection="0"/>
    <xf numFmtId="164" fontId="33" fillId="41"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0" fontId="60" fillId="0" borderId="31"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0" fontId="60" fillId="0" borderId="21"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5" fillId="0" borderId="9" applyNumberFormat="0" applyFill="0" applyAlignment="0" applyProtection="0"/>
    <xf numFmtId="164" fontId="36" fillId="0" borderId="21"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0" fontId="61"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0" fontId="61" fillId="0" borderId="23"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8" fillId="0" borderId="10" applyNumberFormat="0" applyFill="0" applyAlignment="0" applyProtection="0"/>
    <xf numFmtId="164" fontId="39" fillId="0" borderId="23"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0" fontId="62" fillId="0" borderId="32"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0" fontId="62" fillId="0" borderId="33"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0" fontId="41" fillId="0" borderId="11" applyNumberFormat="0" applyFill="0" applyAlignment="0" applyProtection="0"/>
    <xf numFmtId="164" fontId="41" fillId="0" borderId="11" applyNumberFormat="0" applyFill="0" applyAlignment="0" applyProtection="0"/>
    <xf numFmtId="164" fontId="41" fillId="0" borderId="11" applyNumberFormat="0" applyFill="0" applyAlignment="0" applyProtection="0"/>
    <xf numFmtId="164" fontId="63" fillId="0" borderId="33"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62"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62"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164" fontId="41" fillId="0" borderId="0" applyNumberFormat="0" applyFill="0" applyBorder="0" applyAlignment="0" applyProtection="0"/>
    <xf numFmtId="164" fontId="63"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64" fillId="0" borderId="0" applyNumberFormat="0" applyFill="0" applyBorder="0" applyAlignment="0" applyProtection="0">
      <alignment vertical="top"/>
      <protection locked="0"/>
    </xf>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0" fontId="65" fillId="78"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0" fontId="42" fillId="43"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3" fillId="5" borderId="12"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5" fillId="0" borderId="14"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7" fillId="4"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1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0" fontId="14"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0" borderId="0"/>
    <xf numFmtId="164" fontId="6" fillId="0" borderId="0"/>
    <xf numFmtId="0" fontId="14"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0" borderId="0"/>
    <xf numFmtId="164" fontId="6" fillId="0" borderId="0"/>
    <xf numFmtId="164" fontId="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0" fontId="6" fillId="77"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6" fillId="77"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6" fillId="77"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0" fontId="6" fillId="77"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0" fontId="16"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8"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50" fillId="6" borderId="13"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4" fontId="56" fillId="43" borderId="34" applyNumberFormat="0" applyProtection="0">
      <alignment vertical="center"/>
    </xf>
    <xf numFmtId="4" fontId="66" fillId="43" borderId="34" applyNumberFormat="0" applyProtection="0">
      <alignment vertical="center"/>
    </xf>
    <xf numFmtId="4" fontId="56" fillId="43" borderId="34" applyNumberFormat="0" applyProtection="0">
      <alignment horizontal="left" vertical="center" indent="1"/>
    </xf>
    <xf numFmtId="0" fontId="56" fillId="43" borderId="34" applyNumberFormat="0" applyProtection="0">
      <alignment horizontal="left" vertical="top" indent="1"/>
    </xf>
    <xf numFmtId="4" fontId="56" fillId="63" borderId="0" applyNumberFormat="0" applyProtection="0">
      <alignment horizontal="left" vertical="center" indent="1"/>
    </xf>
    <xf numFmtId="4" fontId="14" fillId="35" borderId="34" applyNumberFormat="0" applyProtection="0">
      <alignment horizontal="right" vertical="center"/>
    </xf>
    <xf numFmtId="4" fontId="14" fillId="36" borderId="34" applyNumberFormat="0" applyProtection="0">
      <alignment horizontal="right" vertical="center"/>
    </xf>
    <xf numFmtId="4" fontId="14" fillId="52" borderId="34" applyNumberFormat="0" applyProtection="0">
      <alignment horizontal="right" vertical="center"/>
    </xf>
    <xf numFmtId="4" fontId="14" fillId="44" borderId="34" applyNumberFormat="0" applyProtection="0">
      <alignment horizontal="right" vertical="center"/>
    </xf>
    <xf numFmtId="4" fontId="14" fillId="49" borderId="34" applyNumberFormat="0" applyProtection="0">
      <alignment horizontal="right" vertical="center"/>
    </xf>
    <xf numFmtId="4" fontId="14" fillId="46" borderId="34" applyNumberFormat="0" applyProtection="0">
      <alignment horizontal="right" vertical="center"/>
    </xf>
    <xf numFmtId="4" fontId="14" fillId="53" borderId="34" applyNumberFormat="0" applyProtection="0">
      <alignment horizontal="right" vertical="center"/>
    </xf>
    <xf numFmtId="4" fontId="14" fillId="85" borderId="34" applyNumberFormat="0" applyProtection="0">
      <alignment horizontal="right" vertical="center"/>
    </xf>
    <xf numFmtId="4" fontId="14" fillId="42" borderId="34" applyNumberFormat="0" applyProtection="0">
      <alignment horizontal="right" vertical="center"/>
    </xf>
    <xf numFmtId="4" fontId="56" fillId="86" borderId="35" applyNumberFormat="0" applyProtection="0">
      <alignment horizontal="left" vertical="center" indent="1"/>
    </xf>
    <xf numFmtId="4" fontId="14" fillId="87" borderId="0" applyNumberFormat="0" applyProtection="0">
      <alignment horizontal="left" vertical="center" indent="1"/>
    </xf>
    <xf numFmtId="4" fontId="67" fillId="54" borderId="0" applyNumberFormat="0" applyProtection="0">
      <alignment horizontal="left" vertical="center" indent="1"/>
    </xf>
    <xf numFmtId="4" fontId="67" fillId="54" borderId="0" applyNumberFormat="0" applyProtection="0">
      <alignment horizontal="left" vertical="center" indent="1"/>
    </xf>
    <xf numFmtId="4" fontId="67" fillId="54" borderId="0" applyNumberFormat="0" applyProtection="0">
      <alignment horizontal="left" vertical="center" indent="1"/>
    </xf>
    <xf numFmtId="4" fontId="67" fillId="54" borderId="0" applyNumberFormat="0" applyProtection="0">
      <alignment horizontal="left" vertical="center" indent="1"/>
    </xf>
    <xf numFmtId="4" fontId="14" fillId="63" borderId="34" applyNumberFormat="0" applyProtection="0">
      <alignment horizontal="right" vertical="center"/>
    </xf>
    <xf numFmtId="4" fontId="14" fillId="87" borderId="0" applyNumberFormat="0" applyProtection="0">
      <alignment horizontal="left" vertical="center" indent="1"/>
    </xf>
    <xf numFmtId="4" fontId="14" fillId="87" borderId="0" applyNumberFormat="0" applyProtection="0">
      <alignment horizontal="left" vertical="center" indent="1"/>
    </xf>
    <xf numFmtId="4" fontId="14" fillId="87" borderId="0" applyNumberFormat="0" applyProtection="0">
      <alignment horizontal="left" vertical="center" indent="1"/>
    </xf>
    <xf numFmtId="4" fontId="14" fillId="87" borderId="0" applyNumberFormat="0" applyProtection="0">
      <alignment horizontal="left" vertical="center" indent="1"/>
    </xf>
    <xf numFmtId="4" fontId="14" fillId="63" borderId="0" applyNumberFormat="0" applyProtection="0">
      <alignment horizontal="left" vertical="center" indent="1"/>
    </xf>
    <xf numFmtId="4" fontId="14" fillId="63" borderId="0" applyNumberFormat="0" applyProtection="0">
      <alignment horizontal="left" vertical="center" indent="1"/>
    </xf>
    <xf numFmtId="4" fontId="14" fillId="63" borderId="0" applyNumberFormat="0" applyProtection="0">
      <alignment horizontal="left" vertical="center" indent="1"/>
    </xf>
    <xf numFmtId="4" fontId="14" fillId="63" borderId="0" applyNumberFormat="0" applyProtection="0">
      <alignment horizontal="left" vertical="center" indent="1"/>
    </xf>
    <xf numFmtId="0" fontId="6" fillId="54" borderId="34" applyNumberFormat="0" applyProtection="0">
      <alignment horizontal="left" vertical="center" indent="1"/>
    </xf>
    <xf numFmtId="0" fontId="6" fillId="54" borderId="34" applyNumberFormat="0" applyProtection="0">
      <alignment horizontal="left" vertical="center" indent="1"/>
    </xf>
    <xf numFmtId="0" fontId="6" fillId="54" borderId="34" applyNumberFormat="0" applyProtection="0">
      <alignment horizontal="left" vertical="center" indent="1"/>
    </xf>
    <xf numFmtId="0" fontId="6" fillId="54" borderId="34" applyNumberFormat="0" applyProtection="0">
      <alignment horizontal="left" vertical="center" indent="1"/>
    </xf>
    <xf numFmtId="0" fontId="6" fillId="54" borderId="34" applyNumberFormat="0" applyProtection="0">
      <alignment horizontal="left" vertical="top" indent="1"/>
    </xf>
    <xf numFmtId="0" fontId="6" fillId="54" borderId="34" applyNumberFormat="0" applyProtection="0">
      <alignment horizontal="left" vertical="top" indent="1"/>
    </xf>
    <xf numFmtId="0" fontId="6" fillId="54" borderId="34" applyNumberFormat="0" applyProtection="0">
      <alignment horizontal="left" vertical="top" indent="1"/>
    </xf>
    <xf numFmtId="0" fontId="6" fillId="54" borderId="34" applyNumberFormat="0" applyProtection="0">
      <alignment horizontal="left" vertical="top" indent="1"/>
    </xf>
    <xf numFmtId="0" fontId="6" fillId="63" borderId="34" applyNumberFormat="0" applyProtection="0">
      <alignment horizontal="left" vertical="center" indent="1"/>
    </xf>
    <xf numFmtId="0" fontId="6" fillId="63" borderId="34" applyNumberFormat="0" applyProtection="0">
      <alignment horizontal="left" vertical="center" indent="1"/>
    </xf>
    <xf numFmtId="0" fontId="6" fillId="63" borderId="34" applyNumberFormat="0" applyProtection="0">
      <alignment horizontal="left" vertical="center" indent="1"/>
    </xf>
    <xf numFmtId="0" fontId="6" fillId="63" borderId="34" applyNumberFormat="0" applyProtection="0">
      <alignment horizontal="left" vertical="center" indent="1"/>
    </xf>
    <xf numFmtId="0" fontId="6" fillId="63" borderId="34" applyNumberFormat="0" applyProtection="0">
      <alignment horizontal="left" vertical="top" indent="1"/>
    </xf>
    <xf numFmtId="0" fontId="6" fillId="63" borderId="34" applyNumberFormat="0" applyProtection="0">
      <alignment horizontal="left" vertical="top" indent="1"/>
    </xf>
    <xf numFmtId="0" fontId="6" fillId="63" borderId="34" applyNumberFormat="0" applyProtection="0">
      <alignment horizontal="left" vertical="top" indent="1"/>
    </xf>
    <xf numFmtId="0" fontId="6" fillId="63" borderId="34" applyNumberFormat="0" applyProtection="0">
      <alignment horizontal="left" vertical="top" indent="1"/>
    </xf>
    <xf numFmtId="0" fontId="6" fillId="34" borderId="34" applyNumberFormat="0" applyProtection="0">
      <alignment horizontal="left" vertical="center" indent="1"/>
    </xf>
    <xf numFmtId="0" fontId="6" fillId="34" borderId="34" applyNumberFormat="0" applyProtection="0">
      <alignment horizontal="left" vertical="center" indent="1"/>
    </xf>
    <xf numFmtId="0" fontId="6" fillId="34" borderId="34" applyNumberFormat="0" applyProtection="0">
      <alignment horizontal="left" vertical="center" indent="1"/>
    </xf>
    <xf numFmtId="0" fontId="6" fillId="34" borderId="34" applyNumberFormat="0" applyProtection="0">
      <alignment horizontal="left" vertical="center" indent="1"/>
    </xf>
    <xf numFmtId="0" fontId="6" fillId="34" borderId="34" applyNumberFormat="0" applyProtection="0">
      <alignment horizontal="left" vertical="top" indent="1"/>
    </xf>
    <xf numFmtId="0" fontId="6" fillId="34" borderId="34" applyNumberFormat="0" applyProtection="0">
      <alignment horizontal="left" vertical="top" indent="1"/>
    </xf>
    <xf numFmtId="0" fontId="6" fillId="34" borderId="34" applyNumberFormat="0" applyProtection="0">
      <alignment horizontal="left" vertical="top" indent="1"/>
    </xf>
    <xf numFmtId="0" fontId="6" fillId="34" borderId="34" applyNumberFormat="0" applyProtection="0">
      <alignment horizontal="left" vertical="top" indent="1"/>
    </xf>
    <xf numFmtId="0" fontId="6" fillId="87" borderId="34" applyNumberFormat="0" applyProtection="0">
      <alignment horizontal="left" vertical="center" indent="1"/>
    </xf>
    <xf numFmtId="0" fontId="6" fillId="87" borderId="34" applyNumberFormat="0" applyProtection="0">
      <alignment horizontal="left" vertical="center" indent="1"/>
    </xf>
    <xf numFmtId="0" fontId="6" fillId="87" borderId="34" applyNumberFormat="0" applyProtection="0">
      <alignment horizontal="left" vertical="center" indent="1"/>
    </xf>
    <xf numFmtId="0" fontId="6" fillId="87" borderId="34" applyNumberFormat="0" applyProtection="0">
      <alignment horizontal="left" vertical="center" indent="1"/>
    </xf>
    <xf numFmtId="0" fontId="6" fillId="87" borderId="34" applyNumberFormat="0" applyProtection="0">
      <alignment horizontal="left" vertical="top" indent="1"/>
    </xf>
    <xf numFmtId="0" fontId="6" fillId="87" borderId="34" applyNumberFormat="0" applyProtection="0">
      <alignment horizontal="left" vertical="top" indent="1"/>
    </xf>
    <xf numFmtId="0" fontId="6" fillId="87" borderId="34" applyNumberFormat="0" applyProtection="0">
      <alignment horizontal="left" vertical="top" indent="1"/>
    </xf>
    <xf numFmtId="0" fontId="6" fillId="87" borderId="34" applyNumberFormat="0" applyProtection="0">
      <alignment horizontal="left" vertical="top" indent="1"/>
    </xf>
    <xf numFmtId="0" fontId="6" fillId="56" borderId="5" applyNumberFormat="0">
      <protection locked="0"/>
    </xf>
    <xf numFmtId="0" fontId="6" fillId="56" borderId="5" applyNumberFormat="0">
      <protection locked="0"/>
    </xf>
    <xf numFmtId="0" fontId="6" fillId="56" borderId="5" applyNumberFormat="0">
      <protection locked="0"/>
    </xf>
    <xf numFmtId="0" fontId="6" fillId="56" borderId="5" applyNumberFormat="0">
      <protection locked="0"/>
    </xf>
    <xf numFmtId="4" fontId="14" fillId="38" borderId="34" applyNumberFormat="0" applyProtection="0">
      <alignment vertical="center"/>
    </xf>
    <xf numFmtId="4" fontId="68" fillId="38" borderId="34" applyNumberFormat="0" applyProtection="0">
      <alignment vertical="center"/>
    </xf>
    <xf numFmtId="4" fontId="14" fillId="38" borderId="34" applyNumberFormat="0" applyProtection="0">
      <alignment horizontal="left" vertical="center" indent="1"/>
    </xf>
    <xf numFmtId="0" fontId="14" fillId="38" borderId="34" applyNumberFormat="0" applyProtection="0">
      <alignment horizontal="left" vertical="top" indent="1"/>
    </xf>
    <xf numFmtId="4" fontId="14" fillId="87" borderId="34" applyNumberFormat="0" applyProtection="0">
      <alignment horizontal="right" vertical="center"/>
    </xf>
    <xf numFmtId="4" fontId="68" fillId="87" borderId="34" applyNumberFormat="0" applyProtection="0">
      <alignment horizontal="right" vertical="center"/>
    </xf>
    <xf numFmtId="4" fontId="14" fillId="63" borderId="34" applyNumberFormat="0" applyProtection="0">
      <alignment horizontal="left" vertical="center" indent="1"/>
    </xf>
    <xf numFmtId="0" fontId="14" fillId="63" borderId="34" applyNumberFormat="0" applyProtection="0">
      <alignment horizontal="left" vertical="top" indent="1"/>
    </xf>
    <xf numFmtId="4" fontId="69" fillId="88" borderId="0" applyNumberFormat="0" applyProtection="0">
      <alignment horizontal="left" vertical="center" indent="1"/>
    </xf>
    <xf numFmtId="4" fontId="69" fillId="88" borderId="0" applyNumberFormat="0" applyProtection="0">
      <alignment horizontal="left" vertical="center" indent="1"/>
    </xf>
    <xf numFmtId="4" fontId="69" fillId="88" borderId="0" applyNumberFormat="0" applyProtection="0">
      <alignment horizontal="left" vertical="center" indent="1"/>
    </xf>
    <xf numFmtId="4" fontId="69" fillId="88" borderId="0" applyNumberFormat="0" applyProtection="0">
      <alignment horizontal="left" vertical="center" indent="1"/>
    </xf>
    <xf numFmtId="4" fontId="69" fillId="88" borderId="0" applyNumberFormat="0" applyProtection="0">
      <alignment horizontal="left" vertical="center" indent="1"/>
    </xf>
    <xf numFmtId="4" fontId="70" fillId="87" borderId="34" applyNumberFormat="0" applyProtection="0">
      <alignment horizontal="right" vertical="center"/>
    </xf>
    <xf numFmtId="0" fontId="71" fillId="0" borderId="0" applyNumberFormat="0" applyFill="0" applyBorder="0" applyAlignment="0" applyProtection="0"/>
    <xf numFmtId="0" fontId="6" fillId="0" borderId="0"/>
    <xf numFmtId="0" fontId="6" fillId="0" borderId="0"/>
    <xf numFmtId="0" fontId="6" fillId="0" borderId="0"/>
    <xf numFmtId="0" fontId="16" fillId="0" borderId="0" applyFont="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17"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0" fontId="52" fillId="0" borderId="36"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7" fillId="0" borderId="17"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4"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0" fontId="6" fillId="0" borderId="0"/>
    <xf numFmtId="44" fontId="16" fillId="0" borderId="0" applyFont="0" applyFill="0" applyBorder="0" applyAlignment="0" applyProtection="0"/>
    <xf numFmtId="9" fontId="16" fillId="0" borderId="0" applyFont="0" applyFill="0" applyBorder="0" applyAlignment="0" applyProtection="0"/>
    <xf numFmtId="0" fontId="89" fillId="0" borderId="0" applyNumberFormat="0" applyFill="0" applyBorder="0" applyAlignment="0" applyProtection="0"/>
  </cellStyleXfs>
  <cellXfs count="484">
    <xf numFmtId="0" fontId="0" fillId="0" borderId="0" xfId="0"/>
    <xf numFmtId="0" fontId="2" fillId="0" borderId="0" xfId="0" applyFont="1"/>
    <xf numFmtId="9" fontId="2" fillId="0" borderId="0" xfId="0" applyNumberFormat="1" applyFont="1" applyAlignment="1">
      <alignment horizontal="center"/>
    </xf>
    <xf numFmtId="0" fontId="1" fillId="0" borderId="0" xfId="0" applyFont="1"/>
    <xf numFmtId="0" fontId="0" fillId="0" borderId="0" xfId="0" applyBorder="1"/>
    <xf numFmtId="0" fontId="7" fillId="0" borderId="0" xfId="0" applyFont="1" applyAlignment="1">
      <alignment horizontal="left" vertical="center"/>
    </xf>
    <xf numFmtId="0" fontId="0" fillId="0" borderId="0" xfId="0" applyAlignment="1">
      <alignment horizontal="left"/>
    </xf>
    <xf numFmtId="0" fontId="13" fillId="0" borderId="0" xfId="0" applyFont="1"/>
    <xf numFmtId="0" fontId="0" fillId="0" borderId="0" xfId="0" applyAlignment="1">
      <alignment horizontal="center"/>
    </xf>
    <xf numFmtId="2" fontId="0" fillId="0" borderId="0" xfId="0" applyNumberFormat="1"/>
    <xf numFmtId="4" fontId="13" fillId="0" borderId="5" xfId="0" applyNumberFormat="1" applyFont="1" applyBorder="1" applyAlignment="1">
      <alignment horizontal="center"/>
    </xf>
    <xf numFmtId="0" fontId="0" fillId="0" borderId="0" xfId="0" applyAlignment="1">
      <alignment wrapText="1"/>
    </xf>
    <xf numFmtId="0" fontId="1" fillId="0" borderId="0" xfId="0" applyFont="1" applyAlignment="1">
      <alignment horizontal="left"/>
    </xf>
    <xf numFmtId="4" fontId="0" fillId="0" borderId="0" xfId="0" applyNumberFormat="1"/>
    <xf numFmtId="0" fontId="1" fillId="0" borderId="0" xfId="0" applyFont="1" applyBorder="1" applyAlignment="1">
      <alignment horizontal="center"/>
    </xf>
    <xf numFmtId="0" fontId="12" fillId="60" borderId="5" xfId="0" applyFont="1" applyFill="1" applyBorder="1" applyAlignment="1">
      <alignment horizontal="center" vertical="center" wrapText="1"/>
    </xf>
    <xf numFmtId="0" fontId="7" fillId="60" borderId="5" xfId="0" applyFont="1" applyFill="1" applyBorder="1" applyAlignment="1">
      <alignment horizontal="center" vertical="center"/>
    </xf>
    <xf numFmtId="0" fontId="7" fillId="60" borderId="5" xfId="0" applyFont="1" applyFill="1" applyBorder="1" applyAlignment="1">
      <alignment horizontal="center" vertical="center" wrapText="1"/>
    </xf>
    <xf numFmtId="0" fontId="6" fillId="0" borderId="5" xfId="0" applyFont="1" applyBorder="1" applyAlignment="1">
      <alignment horizontal="center" vertical="center"/>
    </xf>
    <xf numFmtId="0" fontId="0" fillId="0" borderId="0" xfId="0" applyFill="1"/>
    <xf numFmtId="0" fontId="0" fillId="0" borderId="0" xfId="0" applyFill="1" applyAlignment="1">
      <alignment horizontal="center"/>
    </xf>
    <xf numFmtId="168" fontId="0" fillId="0" borderId="0" xfId="0" applyNumberFormat="1" applyFill="1" applyAlignment="1">
      <alignment horizontal="center"/>
    </xf>
    <xf numFmtId="3" fontId="0" fillId="0" borderId="0" xfId="0" applyNumberFormat="1" applyFill="1" applyAlignment="1">
      <alignment horizontal="center"/>
    </xf>
    <xf numFmtId="0" fontId="0" fillId="0" borderId="5" xfId="0" applyFont="1" applyFill="1" applyBorder="1" applyAlignment="1">
      <alignment horizontal="left"/>
    </xf>
    <xf numFmtId="0" fontId="1" fillId="60" borderId="5" xfId="0" applyFont="1" applyFill="1" applyBorder="1" applyAlignment="1">
      <alignment horizontal="center"/>
    </xf>
    <xf numFmtId="0" fontId="1" fillId="60" borderId="5" xfId="0" applyFont="1" applyFill="1" applyBorder="1" applyAlignment="1">
      <alignment horizontal="center" wrapText="1"/>
    </xf>
    <xf numFmtId="176" fontId="0" fillId="0" borderId="5" xfId="37476" applyNumberFormat="1" applyFont="1" applyFill="1" applyBorder="1" applyAlignment="1">
      <alignment horizontal="center"/>
    </xf>
    <xf numFmtId="170" fontId="8" fillId="0" borderId="5" xfId="0" applyNumberFormat="1" applyFont="1" applyBorder="1" applyAlignment="1">
      <alignment horizontal="center" vertical="center" wrapText="1"/>
    </xf>
    <xf numFmtId="0" fontId="10" fillId="6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2" fillId="60" borderId="5" xfId="0" applyFont="1" applyFill="1" applyBorder="1" applyAlignment="1">
      <alignment horizontal="center" wrapText="1"/>
    </xf>
    <xf numFmtId="165" fontId="6" fillId="0" borderId="5" xfId="1" applyNumberFormat="1" applyFont="1" applyFill="1" applyBorder="1" applyAlignment="1" applyProtection="1">
      <alignment horizontal="center"/>
      <protection hidden="1"/>
    </xf>
    <xf numFmtId="164" fontId="6" fillId="0" borderId="5" xfId="1" applyFont="1" applyFill="1" applyBorder="1" applyProtection="1">
      <protection locked="0"/>
    </xf>
    <xf numFmtId="4" fontId="0" fillId="0" borderId="5" xfId="0" applyNumberFormat="1" applyBorder="1" applyAlignment="1">
      <alignment horizontal="center"/>
    </xf>
    <xf numFmtId="0" fontId="6" fillId="0" borderId="5" xfId="0" applyFont="1" applyFill="1" applyBorder="1" applyAlignment="1">
      <alignment horizontal="center" vertical="center"/>
    </xf>
    <xf numFmtId="0" fontId="7" fillId="60" borderId="5" xfId="2" applyFont="1" applyFill="1" applyBorder="1" applyAlignment="1">
      <alignment horizontal="center" vertical="top" wrapText="1"/>
    </xf>
    <xf numFmtId="2" fontId="11" fillId="0" borderId="5" xfId="0" applyNumberFormat="1" applyFont="1" applyBorder="1" applyAlignment="1">
      <alignment horizontal="center" vertical="top" wrapText="1"/>
    </xf>
    <xf numFmtId="167" fontId="11" fillId="0" borderId="5" xfId="0" applyNumberFormat="1" applyFont="1" applyBorder="1" applyAlignment="1">
      <alignment horizontal="center" vertical="top" wrapText="1"/>
    </xf>
    <xf numFmtId="0" fontId="10" fillId="60" borderId="5" xfId="0" applyFont="1" applyFill="1" applyBorder="1" applyAlignment="1">
      <alignment horizontal="center" vertical="top" wrapText="1"/>
    </xf>
    <xf numFmtId="0" fontId="72" fillId="62" borderId="30" xfId="0" applyFont="1" applyFill="1" applyBorder="1"/>
    <xf numFmtId="0" fontId="6" fillId="62" borderId="3" xfId="0" applyFont="1" applyFill="1" applyBorder="1" applyAlignment="1">
      <alignment horizontal="center" wrapText="1"/>
    </xf>
    <xf numFmtId="0" fontId="6" fillId="62" borderId="0" xfId="0" applyFont="1" applyFill="1" applyBorder="1" applyAlignment="1">
      <alignment horizontal="center" wrapText="1"/>
    </xf>
    <xf numFmtId="0" fontId="73" fillId="62" borderId="30" xfId="0" applyFont="1" applyFill="1" applyBorder="1" applyAlignment="1">
      <alignment horizontal="left" indent="1"/>
    </xf>
    <xf numFmtId="177" fontId="73" fillId="62" borderId="3" xfId="37476" applyNumberFormat="1" applyFont="1" applyFill="1" applyBorder="1"/>
    <xf numFmtId="0" fontId="2" fillId="62" borderId="39" xfId="0" applyFont="1" applyFill="1" applyBorder="1" applyAlignment="1">
      <alignment horizontal="left" indent="1"/>
    </xf>
    <xf numFmtId="0" fontId="6" fillId="62" borderId="30" xfId="0" applyFont="1" applyFill="1" applyBorder="1" applyAlignment="1">
      <alignment horizontal="left" indent="1"/>
    </xf>
    <xf numFmtId="177" fontId="6" fillId="62" borderId="3" xfId="37476" applyNumberFormat="1" applyFont="1" applyFill="1" applyBorder="1"/>
    <xf numFmtId="0" fontId="72" fillId="62" borderId="30" xfId="0" applyFont="1" applyFill="1" applyBorder="1" applyAlignment="1">
      <alignment horizontal="left"/>
    </xf>
    <xf numFmtId="0" fontId="2" fillId="62" borderId="30" xfId="0" applyFont="1" applyFill="1" applyBorder="1"/>
    <xf numFmtId="177" fontId="2" fillId="62" borderId="3" xfId="37476" applyNumberFormat="1" applyFont="1" applyFill="1" applyBorder="1"/>
    <xf numFmtId="0" fontId="2" fillId="62" borderId="38" xfId="0" applyFont="1" applyFill="1" applyBorder="1"/>
    <xf numFmtId="0" fontId="7" fillId="0" borderId="0" xfId="0" applyFont="1" applyFill="1" applyBorder="1" applyAlignment="1">
      <alignment horizontal="center" vertical="center"/>
    </xf>
    <xf numFmtId="0" fontId="2" fillId="60" borderId="37" xfId="0" applyFont="1" applyFill="1" applyBorder="1" applyAlignment="1">
      <alignment horizontal="center" wrapText="1"/>
    </xf>
    <xf numFmtId="177" fontId="73" fillId="0" borderId="0" xfId="37476" applyNumberFormat="1" applyFont="1" applyFill="1" applyBorder="1"/>
    <xf numFmtId="177" fontId="2" fillId="0" borderId="0" xfId="37476" applyNumberFormat="1" applyFont="1" applyFill="1" applyBorder="1"/>
    <xf numFmtId="177" fontId="6" fillId="0" borderId="0" xfId="37476" applyNumberFormat="1" applyFont="1" applyFill="1" applyBorder="1"/>
    <xf numFmtId="178" fontId="74" fillId="0" borderId="0" xfId="37476" applyNumberFormat="1" applyFont="1" applyFill="1" applyBorder="1"/>
    <xf numFmtId="177" fontId="74" fillId="0" borderId="0" xfId="37476" applyNumberFormat="1" applyFont="1" applyFill="1" applyBorder="1"/>
    <xf numFmtId="0" fontId="8" fillId="0" borderId="0" xfId="0" applyFont="1" applyBorder="1" applyAlignment="1">
      <alignment horizontal="justify" vertical="center"/>
    </xf>
    <xf numFmtId="0" fontId="2" fillId="60" borderId="28" xfId="0" applyFont="1" applyFill="1" applyBorder="1" applyAlignment="1">
      <alignment horizontal="center" wrapText="1"/>
    </xf>
    <xf numFmtId="0" fontId="0" fillId="60" borderId="37" xfId="0" applyFill="1" applyBorder="1"/>
    <xf numFmtId="0" fontId="75" fillId="60" borderId="37" xfId="0" applyFont="1" applyFill="1" applyBorder="1" applyAlignment="1">
      <alignment horizontal="left"/>
    </xf>
    <xf numFmtId="181" fontId="0" fillId="0" borderId="0" xfId="0" applyNumberFormat="1"/>
    <xf numFmtId="182" fontId="0" fillId="0" borderId="0" xfId="0" applyNumberFormat="1"/>
    <xf numFmtId="0" fontId="84" fillId="0" borderId="0" xfId="0" applyFont="1" applyFill="1" applyBorder="1" applyAlignment="1">
      <alignment horizontal="left" vertical="center"/>
    </xf>
    <xf numFmtId="0" fontId="6" fillId="0" borderId="0" xfId="0" applyFont="1" applyAlignment="1">
      <alignment vertical="center"/>
    </xf>
    <xf numFmtId="168" fontId="0" fillId="0" borderId="0" xfId="0" applyNumberFormat="1"/>
    <xf numFmtId="14" fontId="0" fillId="0" borderId="0" xfId="0" applyNumberFormat="1"/>
    <xf numFmtId="16" fontId="0" fillId="0" borderId="0" xfId="0" applyNumberFormat="1"/>
    <xf numFmtId="187" fontId="0" fillId="0" borderId="0" xfId="37476" applyNumberFormat="1" applyFont="1"/>
    <xf numFmtId="2" fontId="0" fillId="0" borderId="43" xfId="0" applyNumberFormat="1" applyBorder="1" applyAlignment="1">
      <alignment horizontal="center"/>
    </xf>
    <xf numFmtId="178" fontId="74" fillId="62" borderId="3" xfId="37476" applyNumberFormat="1" applyFont="1" applyFill="1" applyBorder="1"/>
    <xf numFmtId="177" fontId="74" fillId="62" borderId="3" xfId="37476" applyNumberFormat="1" applyFont="1" applyFill="1" applyBorder="1"/>
    <xf numFmtId="2" fontId="8" fillId="0" borderId="43" xfId="0" applyNumberFormat="1" applyFont="1" applyFill="1" applyBorder="1" applyAlignment="1">
      <alignment horizontal="center" wrapText="1"/>
    </xf>
    <xf numFmtId="0" fontId="11" fillId="0" borderId="0" xfId="0" applyFont="1" applyBorder="1" applyAlignment="1">
      <alignment horizontal="center" vertical="center" wrapText="1"/>
    </xf>
    <xf numFmtId="0" fontId="2" fillId="0" borderId="0" xfId="0" applyFont="1" applyAlignment="1">
      <alignment horizontal="left" vertical="center"/>
    </xf>
    <xf numFmtId="0" fontId="85" fillId="0" borderId="0" xfId="0" applyFont="1"/>
    <xf numFmtId="164" fontId="6" fillId="0" borderId="43" xfId="1" applyFont="1" applyFill="1" applyBorder="1" applyAlignment="1" applyProtection="1">
      <alignment horizontal="center"/>
      <protection locked="0"/>
    </xf>
    <xf numFmtId="164" fontId="6" fillId="0" borderId="43" xfId="1" applyFont="1" applyBorder="1" applyAlignment="1" applyProtection="1">
      <alignment horizontal="center"/>
      <protection locked="0"/>
    </xf>
    <xf numFmtId="0" fontId="2" fillId="60" borderId="38" xfId="0" applyFont="1" applyFill="1" applyBorder="1" applyAlignment="1">
      <alignment vertical="center"/>
    </xf>
    <xf numFmtId="0" fontId="2" fillId="60" borderId="43" xfId="0" applyFont="1" applyFill="1" applyBorder="1" applyAlignment="1">
      <alignment horizontal="center" wrapText="1"/>
    </xf>
    <xf numFmtId="177" fontId="2" fillId="62" borderId="44" xfId="37476" applyNumberFormat="1" applyFont="1" applyFill="1" applyBorder="1"/>
    <xf numFmtId="0" fontId="86" fillId="60" borderId="43" xfId="0" applyFont="1" applyFill="1" applyBorder="1" applyAlignment="1">
      <alignment horizontal="center"/>
    </xf>
    <xf numFmtId="0" fontId="1" fillId="60" borderId="43" xfId="0" applyFont="1" applyFill="1" applyBorder="1" applyAlignment="1">
      <alignment horizontal="center" wrapText="1"/>
    </xf>
    <xf numFmtId="0" fontId="7" fillId="60" borderId="43" xfId="0" applyFont="1" applyFill="1" applyBorder="1" applyAlignment="1">
      <alignment horizontal="center" vertical="top" wrapText="1"/>
    </xf>
    <xf numFmtId="0" fontId="8" fillId="0" borderId="43" xfId="0" applyFont="1" applyBorder="1" applyAlignment="1">
      <alignment horizontal="left" wrapText="1"/>
    </xf>
    <xf numFmtId="0" fontId="7" fillId="60" borderId="40" xfId="0" applyFont="1" applyFill="1" applyBorder="1" applyAlignment="1">
      <alignment horizontal="center" vertical="center" wrapText="1"/>
    </xf>
    <xf numFmtId="0" fontId="7" fillId="60" borderId="44" xfId="0" applyFont="1" applyFill="1" applyBorder="1" applyAlignment="1">
      <alignment horizontal="center" vertical="center" wrapText="1"/>
    </xf>
    <xf numFmtId="0" fontId="2" fillId="60" borderId="43" xfId="0" quotePrefix="1" applyFont="1" applyFill="1" applyBorder="1" applyAlignment="1">
      <alignment horizontal="center"/>
    </xf>
    <xf numFmtId="171" fontId="2" fillId="0" borderId="43" xfId="0" applyNumberFormat="1" applyFont="1" applyBorder="1" applyAlignment="1">
      <alignment horizontal="center"/>
    </xf>
    <xf numFmtId="0" fontId="2" fillId="0" borderId="43" xfId="0" applyFont="1" applyBorder="1" applyAlignment="1">
      <alignment horizontal="center"/>
    </xf>
    <xf numFmtId="0" fontId="73" fillId="62" borderId="45" xfId="0" applyFont="1" applyFill="1" applyBorder="1"/>
    <xf numFmtId="0" fontId="0" fillId="62" borderId="0" xfId="0" applyFill="1"/>
    <xf numFmtId="177" fontId="2" fillId="62" borderId="46" xfId="37476" applyNumberFormat="1" applyFont="1" applyFill="1" applyBorder="1"/>
    <xf numFmtId="0" fontId="87" fillId="0" borderId="0" xfId="0" applyFont="1"/>
    <xf numFmtId="0" fontId="0" fillId="0" borderId="37" xfId="0" applyFont="1" applyBorder="1" applyAlignment="1">
      <alignment horizontal="justify" vertical="center" wrapText="1"/>
    </xf>
    <xf numFmtId="0" fontId="0" fillId="0" borderId="37" xfId="0" applyFont="1" applyBorder="1"/>
    <xf numFmtId="0" fontId="1" fillId="61" borderId="37" xfId="0" applyFont="1" applyFill="1" applyBorder="1" applyAlignment="1">
      <alignment horizontal="center" vertical="center" wrapText="1"/>
    </xf>
    <xf numFmtId="168" fontId="0" fillId="0" borderId="37" xfId="0" applyNumberFormat="1" applyFont="1" applyBorder="1" applyAlignment="1">
      <alignment horizontal="center" vertical="center" wrapText="1"/>
    </xf>
    <xf numFmtId="168" fontId="0" fillId="0" borderId="37" xfId="0" applyNumberFormat="1" applyFont="1" applyBorder="1" applyAlignment="1">
      <alignment horizontal="center"/>
    </xf>
    <xf numFmtId="0" fontId="7" fillId="60" borderId="46" xfId="2" applyFont="1" applyFill="1" applyBorder="1" applyAlignment="1">
      <alignment horizontal="center" vertical="top" wrapText="1"/>
    </xf>
    <xf numFmtId="0" fontId="2" fillId="60" borderId="8"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2" xfId="0" applyFont="1" applyBorder="1" applyAlignment="1">
      <alignment horizontal="center" vertical="center" wrapText="1"/>
    </xf>
    <xf numFmtId="0" fontId="12" fillId="60" borderId="5" xfId="0" applyFont="1" applyFill="1" applyBorder="1" applyAlignment="1">
      <alignment horizontal="center" vertical="center"/>
    </xf>
    <xf numFmtId="188" fontId="6" fillId="0" borderId="46" xfId="0" applyNumberFormat="1" applyFont="1" applyFill="1" applyBorder="1" applyAlignment="1">
      <alignment horizontal="center" vertical="center"/>
    </xf>
    <xf numFmtId="164" fontId="6" fillId="0" borderId="46" xfId="1" applyFont="1" applyFill="1" applyBorder="1" applyAlignment="1" applyProtection="1">
      <alignment horizontal="center"/>
      <protection locked="0"/>
    </xf>
    <xf numFmtId="0" fontId="2" fillId="60" borderId="37" xfId="0" applyFont="1" applyFill="1" applyBorder="1" applyAlignment="1">
      <alignment horizontal="center" vertical="center"/>
    </xf>
    <xf numFmtId="179" fontId="6" fillId="62" borderId="37" xfId="37476" applyNumberFormat="1" applyFont="1" applyFill="1" applyBorder="1" applyAlignment="1">
      <alignment horizontal="center" vertical="center"/>
    </xf>
    <xf numFmtId="0" fontId="7" fillId="60" borderId="50" xfId="0" applyFont="1" applyFill="1" applyBorder="1" applyAlignment="1">
      <alignment horizontal="center" vertical="center" wrapText="1"/>
    </xf>
    <xf numFmtId="0" fontId="7" fillId="0" borderId="0" xfId="0" applyFont="1" applyAlignment="1">
      <alignment horizontal="left" vertical="center"/>
    </xf>
    <xf numFmtId="0" fontId="8" fillId="0" borderId="46" xfId="0" applyFont="1" applyBorder="1" applyAlignment="1">
      <alignment horizontal="left" wrapText="1"/>
    </xf>
    <xf numFmtId="2" fontId="6" fillId="0" borderId="5" xfId="1" applyNumberFormat="1" applyFont="1" applyFill="1" applyBorder="1" applyAlignment="1" applyProtection="1">
      <alignment horizontal="center"/>
      <protection hidden="1"/>
    </xf>
    <xf numFmtId="169" fontId="6" fillId="0" borderId="5" xfId="1" applyNumberFormat="1" applyFont="1" applyFill="1" applyBorder="1" applyAlignment="1" applyProtection="1">
      <alignment horizontal="center"/>
      <protection hidden="1"/>
    </xf>
    <xf numFmtId="0" fontId="88" fillId="0" borderId="0" xfId="0" applyFont="1"/>
    <xf numFmtId="181" fontId="80" fillId="0" borderId="50" xfId="37476" applyNumberFormat="1" applyFont="1" applyBorder="1" applyAlignment="1">
      <alignment horizontal="right" vertical="center" wrapText="1"/>
    </xf>
    <xf numFmtId="181" fontId="80" fillId="91" borderId="50" xfId="37476" applyNumberFormat="1" applyFont="1" applyFill="1" applyBorder="1" applyAlignment="1">
      <alignment horizontal="right" vertical="center" wrapText="1"/>
    </xf>
    <xf numFmtId="181" fontId="81" fillId="91" borderId="50" xfId="37476" applyNumberFormat="1" applyFont="1" applyFill="1" applyBorder="1" applyAlignment="1">
      <alignment horizontal="right" vertical="center" wrapText="1"/>
    </xf>
    <xf numFmtId="181" fontId="80" fillId="0" borderId="50" xfId="37476" applyNumberFormat="1" applyFont="1" applyFill="1" applyBorder="1" applyAlignment="1">
      <alignment horizontal="right" vertical="center" wrapText="1"/>
    </xf>
    <xf numFmtId="172" fontId="81" fillId="91" borderId="50" xfId="54350" applyNumberFormat="1" applyFont="1" applyFill="1" applyBorder="1" applyAlignment="1">
      <alignment horizontal="right" vertical="center" wrapText="1"/>
    </xf>
    <xf numFmtId="0" fontId="0" fillId="0" borderId="50" xfId="0" applyBorder="1"/>
    <xf numFmtId="0" fontId="76" fillId="60" borderId="48" xfId="0" applyFont="1" applyFill="1" applyBorder="1" applyAlignment="1">
      <alignment horizontal="center" vertical="center" wrapText="1"/>
    </xf>
    <xf numFmtId="0" fontId="77" fillId="90" borderId="50" xfId="0" applyFont="1" applyFill="1" applyBorder="1" applyAlignment="1">
      <alignment horizontal="left"/>
    </xf>
    <xf numFmtId="0" fontId="79" fillId="0" borderId="50" xfId="0" applyFont="1" applyBorder="1" applyAlignment="1">
      <alignment horizontal="left" vertical="center" wrapText="1"/>
    </xf>
    <xf numFmtId="0" fontId="76" fillId="91" borderId="50" xfId="0" applyFont="1" applyFill="1" applyBorder="1" applyAlignment="1">
      <alignment vertical="center" wrapText="1"/>
    </xf>
    <xf numFmtId="0" fontId="78" fillId="0" borderId="50" xfId="0" applyFont="1" applyBorder="1" applyAlignment="1">
      <alignment vertical="center" wrapText="1"/>
    </xf>
    <xf numFmtId="0" fontId="78" fillId="0" borderId="44" xfId="0" applyFont="1" applyBorder="1" applyAlignment="1">
      <alignment vertical="center" wrapText="1"/>
    </xf>
    <xf numFmtId="0" fontId="78" fillId="91" borderId="44" xfId="0" applyFont="1" applyFill="1" applyBorder="1" applyAlignment="1">
      <alignment vertical="center" wrapText="1"/>
    </xf>
    <xf numFmtId="0" fontId="76" fillId="91" borderId="44" xfId="0" applyFont="1" applyFill="1" applyBorder="1" applyAlignment="1">
      <alignment vertical="center" wrapText="1"/>
    </xf>
    <xf numFmtId="0" fontId="78" fillId="0" borderId="44" xfId="0" applyFont="1" applyFill="1" applyBorder="1" applyAlignment="1">
      <alignment vertical="center" wrapText="1"/>
    </xf>
    <xf numFmtId="0" fontId="78" fillId="0" borderId="50" xfId="0" applyFont="1" applyFill="1" applyBorder="1" applyAlignment="1">
      <alignment vertical="center" wrapText="1"/>
    </xf>
    <xf numFmtId="0" fontId="82" fillId="0" borderId="48" xfId="0" applyFont="1" applyFill="1" applyBorder="1" applyAlignment="1">
      <alignment vertical="center" wrapText="1"/>
    </xf>
    <xf numFmtId="0" fontId="83" fillId="91" borderId="48" xfId="0" applyFont="1" applyFill="1" applyBorder="1" applyAlignment="1">
      <alignment vertical="center" wrapText="1"/>
    </xf>
    <xf numFmtId="0" fontId="82" fillId="91" borderId="50" xfId="0" applyFont="1" applyFill="1" applyBorder="1" applyAlignment="1">
      <alignment vertical="center" wrapText="1"/>
    </xf>
    <xf numFmtId="0" fontId="78" fillId="62" borderId="50" xfId="0" applyFont="1" applyFill="1" applyBorder="1" applyAlignment="1">
      <alignment vertical="center" wrapText="1"/>
    </xf>
    <xf numFmtId="0" fontId="83" fillId="91" borderId="50" xfId="0" applyFont="1" applyFill="1" applyBorder="1" applyAlignment="1">
      <alignment vertical="center" wrapText="1"/>
    </xf>
    <xf numFmtId="0" fontId="76" fillId="60" borderId="50" xfId="0" applyFont="1" applyFill="1" applyBorder="1" applyAlignment="1">
      <alignment horizontal="center" vertical="center" wrapText="1"/>
    </xf>
    <xf numFmtId="0" fontId="76" fillId="0" borderId="50" xfId="0" applyFont="1" applyFill="1" applyBorder="1" applyAlignment="1">
      <alignment horizontal="center" vertical="center" wrapText="1"/>
    </xf>
    <xf numFmtId="0" fontId="78" fillId="0" borderId="50" xfId="0" applyFont="1" applyBorder="1" applyAlignment="1">
      <alignment horizontal="center" vertical="center" wrapText="1"/>
    </xf>
    <xf numFmtId="0" fontId="78" fillId="0" borderId="50" xfId="0" applyFont="1" applyFill="1" applyBorder="1" applyAlignment="1">
      <alignment horizontal="center" vertical="center" wrapText="1"/>
    </xf>
    <xf numFmtId="0" fontId="76" fillId="91" borderId="50" xfId="0" applyFont="1" applyFill="1" applyBorder="1" applyAlignment="1">
      <alignment horizontal="center" vertical="center" wrapText="1"/>
    </xf>
    <xf numFmtId="0" fontId="78" fillId="91" borderId="50" xfId="0" applyFont="1" applyFill="1" applyBorder="1" applyAlignment="1">
      <alignment horizontal="center" vertical="center" wrapText="1"/>
    </xf>
    <xf numFmtId="0" fontId="76" fillId="91" borderId="49" xfId="0" applyFont="1" applyFill="1" applyBorder="1" applyAlignment="1">
      <alignment horizontal="center" vertical="center" wrapText="1"/>
    </xf>
    <xf numFmtId="0" fontId="78" fillId="62" borderId="50" xfId="0" applyFont="1" applyFill="1" applyBorder="1" applyAlignment="1">
      <alignment horizontal="center" vertical="center" wrapText="1"/>
    </xf>
    <xf numFmtId="172" fontId="77" fillId="90" borderId="50" xfId="0" applyNumberFormat="1" applyFont="1" applyFill="1" applyBorder="1" applyAlignment="1">
      <alignment horizontal="center"/>
    </xf>
    <xf numFmtId="0" fontId="79" fillId="0" borderId="50" xfId="0" applyFont="1" applyBorder="1" applyAlignment="1">
      <alignment horizontal="center" vertical="center"/>
    </xf>
    <xf numFmtId="0" fontId="77" fillId="90" borderId="50" xfId="0" applyFont="1" applyFill="1" applyBorder="1" applyAlignment="1">
      <alignment horizontal="center"/>
    </xf>
    <xf numFmtId="0" fontId="76" fillId="62" borderId="50" xfId="0" applyFont="1" applyFill="1" applyBorder="1" applyAlignment="1">
      <alignment horizontal="center" vertical="center" wrapText="1"/>
    </xf>
    <xf numFmtId="0" fontId="76" fillId="60" borderId="50" xfId="0" applyFont="1" applyFill="1" applyBorder="1" applyAlignment="1">
      <alignment horizontal="center"/>
    </xf>
    <xf numFmtId="180" fontId="76" fillId="60" borderId="48" xfId="0" applyNumberFormat="1" applyFont="1" applyFill="1" applyBorder="1" applyAlignment="1">
      <alignment horizontal="center" vertical="center" wrapText="1"/>
    </xf>
    <xf numFmtId="43" fontId="78" fillId="0" borderId="50" xfId="54350" applyNumberFormat="1" applyFont="1" applyFill="1" applyBorder="1" applyAlignment="1">
      <alignment horizontal="right" vertical="center" wrapText="1"/>
    </xf>
    <xf numFmtId="189" fontId="80" fillId="0" borderId="50" xfId="37476" applyNumberFormat="1" applyFont="1" applyBorder="1" applyAlignment="1">
      <alignment horizontal="right" vertical="center" wrapText="1"/>
    </xf>
    <xf numFmtId="178" fontId="78" fillId="0" borderId="50" xfId="37476" applyNumberFormat="1" applyFont="1" applyFill="1" applyBorder="1" applyAlignment="1">
      <alignment horizontal="right" vertical="center" wrapText="1"/>
    </xf>
    <xf numFmtId="172" fontId="80" fillId="0" borderId="50" xfId="54350" applyNumberFormat="1" applyFont="1" applyBorder="1" applyAlignment="1">
      <alignment horizontal="right" vertical="center" wrapText="1"/>
    </xf>
    <xf numFmtId="179" fontId="80" fillId="0" borderId="50" xfId="37476" applyNumberFormat="1" applyFont="1" applyBorder="1" applyAlignment="1">
      <alignment horizontal="right" vertical="center" wrapText="1"/>
    </xf>
    <xf numFmtId="180" fontId="76" fillId="60" borderId="50" xfId="0" applyNumberFormat="1" applyFont="1" applyFill="1" applyBorder="1" applyAlignment="1">
      <alignment horizontal="center" vertical="center" wrapText="1"/>
    </xf>
    <xf numFmtId="49" fontId="76" fillId="60" borderId="50" xfId="0" quotePrefix="1" applyNumberFormat="1" applyFont="1" applyFill="1" applyBorder="1" applyAlignment="1">
      <alignment horizontal="center" vertical="center" wrapText="1"/>
    </xf>
    <xf numFmtId="0" fontId="0" fillId="91" borderId="50" xfId="0" applyFill="1" applyBorder="1"/>
    <xf numFmtId="0" fontId="0" fillId="0" borderId="50" xfId="0" applyFont="1" applyFill="1" applyBorder="1"/>
    <xf numFmtId="0" fontId="0" fillId="0" borderId="50" xfId="0" applyFill="1" applyBorder="1"/>
    <xf numFmtId="0" fontId="76" fillId="93" borderId="50" xfId="0" applyFont="1" applyFill="1" applyBorder="1" applyAlignment="1">
      <alignment horizontal="center"/>
    </xf>
    <xf numFmtId="180" fontId="76" fillId="93" borderId="48" xfId="0" applyNumberFormat="1" applyFont="1" applyFill="1" applyBorder="1" applyAlignment="1">
      <alignment horizontal="center" vertical="center" wrapText="1"/>
    </xf>
    <xf numFmtId="180" fontId="76" fillId="93" borderId="50" xfId="0" applyNumberFormat="1" applyFont="1" applyFill="1" applyBorder="1" applyAlignment="1">
      <alignment horizontal="center" vertical="center" wrapText="1"/>
    </xf>
    <xf numFmtId="49" fontId="76" fillId="93" borderId="50" xfId="0" quotePrefix="1" applyNumberFormat="1" applyFont="1" applyFill="1" applyBorder="1" applyAlignment="1">
      <alignment horizontal="center" vertical="center" wrapText="1"/>
    </xf>
    <xf numFmtId="0" fontId="76" fillId="93" borderId="50" xfId="0" applyFont="1" applyFill="1" applyBorder="1" applyAlignment="1">
      <alignment horizontal="center" vertical="center" wrapText="1"/>
    </xf>
    <xf numFmtId="0" fontId="6" fillId="0" borderId="0" xfId="0" applyFont="1" applyAlignment="1">
      <alignment vertical="center" wrapText="1"/>
    </xf>
    <xf numFmtId="0" fontId="76" fillId="93" borderId="48" xfId="0" applyFont="1" applyFill="1" applyBorder="1" applyAlignment="1">
      <alignment horizontal="center" vertical="center" wrapText="1"/>
    </xf>
    <xf numFmtId="0" fontId="78" fillId="0" borderId="47" xfId="0" applyFont="1" applyFill="1" applyBorder="1" applyAlignment="1">
      <alignment horizontal="center" vertical="center" wrapText="1"/>
    </xf>
    <xf numFmtId="184" fontId="78" fillId="62" borderId="50" xfId="0" applyNumberFormat="1" applyFont="1" applyFill="1" applyBorder="1" applyAlignment="1">
      <alignment vertical="center" wrapText="1"/>
    </xf>
    <xf numFmtId="184" fontId="78" fillId="92" borderId="50" xfId="0" applyNumberFormat="1" applyFont="1" applyFill="1" applyBorder="1" applyAlignment="1">
      <alignment vertical="center" wrapText="1"/>
    </xf>
    <xf numFmtId="0" fontId="78" fillId="0" borderId="44" xfId="0" applyFont="1" applyFill="1" applyBorder="1" applyAlignment="1">
      <alignment horizontal="center" vertical="center" wrapText="1"/>
    </xf>
    <xf numFmtId="184" fontId="78" fillId="92" borderId="40" xfId="0" applyNumberFormat="1" applyFont="1" applyFill="1" applyBorder="1" applyAlignment="1">
      <alignment horizontal="right" vertical="center" wrapText="1"/>
    </xf>
    <xf numFmtId="0" fontId="0" fillId="0" borderId="44" xfId="0" applyBorder="1" applyAlignment="1">
      <alignment vertical="center"/>
    </xf>
    <xf numFmtId="184" fontId="78" fillId="92" borderId="50" xfId="0" applyNumberFormat="1" applyFont="1" applyFill="1" applyBorder="1" applyAlignment="1">
      <alignment horizontal="right" vertical="center" wrapText="1"/>
    </xf>
    <xf numFmtId="184" fontId="81" fillId="93" borderId="50" xfId="54349" applyNumberFormat="1" applyFont="1" applyFill="1" applyBorder="1" applyAlignment="1">
      <alignment vertical="center" wrapText="1"/>
    </xf>
    <xf numFmtId="0" fontId="1" fillId="93" borderId="50" xfId="0" applyFont="1" applyFill="1" applyBorder="1"/>
    <xf numFmtId="0" fontId="11" fillId="60" borderId="5" xfId="0" applyFont="1" applyFill="1" applyBorder="1" applyAlignment="1">
      <alignment horizontal="center" vertical="top" wrapText="1"/>
    </xf>
    <xf numFmtId="0" fontId="10" fillId="0" borderId="5" xfId="0" applyFont="1" applyBorder="1" applyAlignment="1">
      <alignment horizontal="center" vertical="top" wrapText="1"/>
    </xf>
    <xf numFmtId="178" fontId="0" fillId="0" borderId="43" xfId="37476" applyNumberFormat="1" applyFont="1" applyFill="1" applyBorder="1" applyAlignment="1">
      <alignment horizontal="center"/>
    </xf>
    <xf numFmtId="178" fontId="2" fillId="0" borderId="43" xfId="37476" applyNumberFormat="1" applyFont="1" applyFill="1" applyBorder="1" applyAlignment="1">
      <alignment horizontal="center"/>
    </xf>
    <xf numFmtId="0" fontId="1" fillId="60" borderId="50" xfId="0" applyFont="1" applyFill="1" applyBorder="1" applyAlignment="1">
      <alignment horizontal="center"/>
    </xf>
    <xf numFmtId="0" fontId="0" fillId="0" borderId="43" xfId="0" applyBorder="1" applyAlignment="1">
      <alignment horizontal="center"/>
    </xf>
    <xf numFmtId="178" fontId="0" fillId="0" borderId="43" xfId="37476" applyNumberFormat="1" applyFont="1" applyBorder="1"/>
    <xf numFmtId="0" fontId="1" fillId="60" borderId="43" xfId="0" applyFont="1" applyFill="1" applyBorder="1" applyAlignment="1">
      <alignment horizontal="center"/>
    </xf>
    <xf numFmtId="0" fontId="89" fillId="0" borderId="43" xfId="54351" applyBorder="1" applyAlignment="1">
      <alignment horizontal="left"/>
    </xf>
    <xf numFmtId="43" fontId="0" fillId="0" borderId="50" xfId="37476" applyFont="1" applyBorder="1"/>
    <xf numFmtId="0" fontId="89" fillId="0" borderId="43" xfId="54351" applyBorder="1" applyAlignment="1">
      <alignment horizontal="left" vertical="top"/>
    </xf>
    <xf numFmtId="4" fontId="90" fillId="0" borderId="5" xfId="0" applyNumberFormat="1" applyFont="1" applyBorder="1" applyAlignment="1">
      <alignment horizontal="center"/>
    </xf>
    <xf numFmtId="0" fontId="89" fillId="0" borderId="44" xfId="54351" quotePrefix="1" applyBorder="1" applyAlignment="1">
      <alignment horizontal="left" vertical="top"/>
    </xf>
    <xf numFmtId="0" fontId="89" fillId="0" borderId="0" xfId="54351" quotePrefix="1"/>
    <xf numFmtId="0" fontId="86" fillId="0" borderId="0" xfId="0" applyFont="1"/>
    <xf numFmtId="0" fontId="76" fillId="0" borderId="0" xfId="0" applyFont="1"/>
    <xf numFmtId="0" fontId="2" fillId="60" borderId="5" xfId="0" applyFont="1" applyFill="1" applyBorder="1" applyAlignment="1">
      <alignment horizontal="center" vertical="center" wrapText="1"/>
    </xf>
    <xf numFmtId="0" fontId="2" fillId="60" borderId="5" xfId="0" applyFont="1" applyFill="1" applyBorder="1" applyAlignment="1">
      <alignment horizontal="center" vertical="center"/>
    </xf>
    <xf numFmtId="166" fontId="11" fillId="0" borderId="5" xfId="0" applyNumberFormat="1" applyFont="1" applyBorder="1" applyAlignment="1">
      <alignment horizontal="center" vertical="top" wrapText="1"/>
    </xf>
    <xf numFmtId="166" fontId="11" fillId="0" borderId="5" xfId="0" applyNumberFormat="1" applyFont="1" applyFill="1" applyBorder="1" applyAlignment="1">
      <alignment horizontal="center" vertical="top" wrapText="1"/>
    </xf>
    <xf numFmtId="166" fontId="11" fillId="0" borderId="5" xfId="0" applyNumberFormat="1" applyFont="1" applyFill="1" applyBorder="1" applyAlignment="1">
      <alignment horizontal="center" vertical="center" wrapText="1"/>
    </xf>
    <xf numFmtId="0" fontId="89" fillId="0" borderId="0" xfId="54351"/>
    <xf numFmtId="189" fontId="0" fillId="0" borderId="43" xfId="37476" applyNumberFormat="1" applyFont="1" applyFill="1" applyBorder="1" applyAlignment="1">
      <alignment horizontal="center"/>
    </xf>
    <xf numFmtId="189" fontId="2" fillId="0" borderId="43" xfId="37476" applyNumberFormat="1" applyFont="1" applyFill="1" applyBorder="1" applyAlignment="1">
      <alignment horizontal="center"/>
    </xf>
    <xf numFmtId="0" fontId="89" fillId="0" borderId="50" xfId="54351" applyBorder="1"/>
    <xf numFmtId="0" fontId="89" fillId="94" borderId="43" xfId="54351" applyFill="1" applyBorder="1" applyAlignment="1">
      <alignment horizontal="left"/>
    </xf>
    <xf numFmtId="0" fontId="89" fillId="0" borderId="43" xfId="54351" applyFill="1" applyBorder="1" applyAlignment="1">
      <alignment horizontal="left" vertical="top"/>
    </xf>
    <xf numFmtId="0" fontId="89" fillId="0" borderId="50" xfId="54351" applyBorder="1" applyAlignment="1">
      <alignment horizontal="left" vertical="top"/>
    </xf>
    <xf numFmtId="0" fontId="89" fillId="0" borderId="0" xfId="54351" applyBorder="1" applyAlignment="1">
      <alignment horizontal="left" vertical="top"/>
    </xf>
    <xf numFmtId="0" fontId="89" fillId="95" borderId="50" xfId="54351" applyFill="1" applyBorder="1"/>
    <xf numFmtId="0" fontId="1" fillId="60" borderId="4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xf numFmtId="0" fontId="91" fillId="0" borderId="0" xfId="0" applyFont="1"/>
    <xf numFmtId="0" fontId="0" fillId="0" borderId="0" xfId="0" applyFont="1" applyAlignment="1">
      <alignment horizontal="left" vertical="center" wrapText="1" indent="1"/>
    </xf>
    <xf numFmtId="0" fontId="92" fillId="60" borderId="5" xfId="0" applyFont="1" applyFill="1" applyBorder="1" applyAlignment="1">
      <alignment horizontal="center" vertical="center" wrapText="1"/>
    </xf>
    <xf numFmtId="0" fontId="92" fillId="60" borderId="5" xfId="0" applyFont="1" applyFill="1" applyBorder="1" applyAlignment="1">
      <alignment horizontal="center" vertical="center"/>
    </xf>
    <xf numFmtId="165" fontId="93" fillId="0" borderId="5" xfId="1" applyNumberFormat="1" applyFont="1" applyFill="1" applyBorder="1" applyAlignment="1" applyProtection="1">
      <alignment horizontal="center"/>
      <protection hidden="1"/>
    </xf>
    <xf numFmtId="164" fontId="93" fillId="0" borderId="5" xfId="1" applyFont="1" applyFill="1" applyBorder="1" applyProtection="1">
      <protection locked="0"/>
    </xf>
    <xf numFmtId="0" fontId="89" fillId="94" borderId="43" xfId="54351" applyFill="1" applyBorder="1" applyAlignment="1">
      <alignment horizontal="left" vertical="top"/>
    </xf>
    <xf numFmtId="0" fontId="89" fillId="94" borderId="44" xfId="54351" applyFill="1" applyBorder="1" applyAlignment="1">
      <alignment horizontal="left" vertical="top"/>
    </xf>
    <xf numFmtId="0" fontId="89" fillId="0" borderId="50" xfId="54351" applyFill="1" applyBorder="1" applyAlignment="1">
      <alignment horizontal="left" vertical="top"/>
    </xf>
    <xf numFmtId="0" fontId="89" fillId="94" borderId="44" xfId="54351" quotePrefix="1" applyFill="1" applyBorder="1" applyAlignment="1">
      <alignment horizontal="left" vertical="top"/>
    </xf>
    <xf numFmtId="0" fontId="92" fillId="60" borderId="5" xfId="0" applyFont="1" applyFill="1" applyBorder="1" applyAlignment="1">
      <alignment horizontal="center" vertical="center"/>
    </xf>
    <xf numFmtId="0" fontId="76" fillId="60" borderId="50" xfId="0" applyFont="1" applyFill="1" applyBorder="1" applyAlignment="1">
      <alignment horizontal="center"/>
    </xf>
    <xf numFmtId="184" fontId="78" fillId="62" borderId="44" xfId="0" applyNumberFormat="1" applyFont="1" applyFill="1" applyBorder="1" applyAlignment="1">
      <alignment vertical="center" wrapText="1"/>
    </xf>
    <xf numFmtId="0" fontId="76" fillId="93" borderId="50" xfId="0" applyFont="1" applyFill="1" applyBorder="1" applyAlignment="1">
      <alignment horizontal="center"/>
    </xf>
    <xf numFmtId="43" fontId="0" fillId="0" borderId="50" xfId="0" applyNumberFormat="1" applyBorder="1"/>
    <xf numFmtId="43" fontId="78" fillId="0" borderId="50" xfId="0" applyNumberFormat="1" applyFont="1" applyFill="1" applyBorder="1" applyAlignment="1">
      <alignment horizontal="right" vertical="center" wrapText="1"/>
    </xf>
    <xf numFmtId="0" fontId="8" fillId="0" borderId="46" xfId="0" applyFont="1" applyBorder="1" applyAlignment="1">
      <alignment horizontal="center" vertical="center"/>
    </xf>
    <xf numFmtId="2" fontId="8" fillId="0" borderId="46" xfId="0" applyNumberFormat="1" applyFont="1" applyBorder="1" applyAlignment="1">
      <alignment horizontal="center" vertical="center"/>
    </xf>
    <xf numFmtId="172" fontId="8" fillId="0" borderId="46" xfId="0" applyNumberFormat="1" applyFont="1" applyBorder="1" applyAlignment="1">
      <alignment horizontal="center" vertical="center"/>
    </xf>
    <xf numFmtId="0" fontId="6" fillId="0" borderId="5" xfId="2" applyFont="1" applyBorder="1" applyAlignment="1">
      <alignment horizontal="center" vertical="center" wrapText="1"/>
    </xf>
    <xf numFmtId="0" fontId="6" fillId="0" borderId="46" xfId="2" applyFont="1" applyBorder="1" applyAlignment="1">
      <alignment horizontal="center" vertical="center" wrapText="1"/>
    </xf>
    <xf numFmtId="2" fontId="6" fillId="0" borderId="5" xfId="2" applyNumberFormat="1" applyFont="1" applyBorder="1" applyAlignment="1">
      <alignment horizontal="center" vertical="center" wrapText="1"/>
    </xf>
    <xf numFmtId="166" fontId="6" fillId="0" borderId="5" xfId="2" applyNumberFormat="1" applyFont="1" applyBorder="1" applyAlignment="1">
      <alignment horizontal="center" vertical="center" wrapText="1"/>
    </xf>
    <xf numFmtId="168" fontId="6" fillId="0" borderId="5" xfId="2" applyNumberFormat="1" applyFont="1" applyBorder="1" applyAlignment="1">
      <alignment horizontal="center" vertical="center" wrapText="1"/>
    </xf>
    <xf numFmtId="172" fontId="6" fillId="0" borderId="5" xfId="54350" applyNumberFormat="1" applyFont="1" applyBorder="1" applyAlignment="1">
      <alignment horizontal="center" vertical="center"/>
    </xf>
    <xf numFmtId="172" fontId="6" fillId="0" borderId="5" xfId="54350" applyNumberFormat="1" applyFont="1" applyBorder="1" applyAlignment="1">
      <alignment horizontal="center" vertical="center" wrapText="1"/>
    </xf>
    <xf numFmtId="0" fontId="7" fillId="0" borderId="0" xfId="0" applyFont="1" applyAlignment="1">
      <alignment horizontal="left" vertical="center"/>
    </xf>
    <xf numFmtId="188" fontId="6" fillId="0" borderId="46" xfId="37476" applyNumberFormat="1" applyFont="1" applyBorder="1" applyAlignment="1">
      <alignment horizontal="center"/>
    </xf>
    <xf numFmtId="2" fontId="0" fillId="0" borderId="43" xfId="0" applyNumberFormat="1" applyFill="1" applyBorder="1" applyAlignment="1">
      <alignment horizontal="center"/>
    </xf>
    <xf numFmtId="2" fontId="11" fillId="0" borderId="5" xfId="0" applyNumberFormat="1" applyFont="1" applyFill="1" applyBorder="1" applyAlignment="1">
      <alignment horizontal="center" vertical="top" wrapText="1"/>
    </xf>
    <xf numFmtId="167" fontId="11" fillId="0" borderId="5" xfId="0" applyNumberFormat="1" applyFont="1" applyFill="1" applyBorder="1" applyAlignment="1">
      <alignment horizontal="center" vertical="top" wrapText="1"/>
    </xf>
    <xf numFmtId="166" fontId="11" fillId="62" borderId="5" xfId="0" applyNumberFormat="1" applyFont="1" applyFill="1" applyBorder="1" applyAlignment="1">
      <alignment horizontal="center" vertical="top" wrapText="1"/>
    </xf>
    <xf numFmtId="166" fontId="11" fillId="62" borderId="5" xfId="0" applyNumberFormat="1" applyFont="1" applyFill="1" applyBorder="1" applyAlignment="1">
      <alignment horizontal="center" vertical="center" wrapText="1"/>
    </xf>
    <xf numFmtId="0" fontId="7" fillId="60" borderId="43" xfId="0" applyFont="1" applyFill="1" applyBorder="1" applyAlignment="1">
      <alignment horizontal="left" vertical="center" wrapText="1" indent="1"/>
    </xf>
    <xf numFmtId="0" fontId="7" fillId="60" borderId="43" xfId="0" applyFont="1" applyFill="1" applyBorder="1" applyAlignment="1">
      <alignment horizontal="center" vertical="center"/>
    </xf>
    <xf numFmtId="0" fontId="7" fillId="60" borderId="43" xfId="0" applyFont="1" applyFill="1" applyBorder="1" applyAlignment="1">
      <alignment horizontal="center" vertical="center" wrapText="1"/>
    </xf>
    <xf numFmtId="0" fontId="8" fillId="0" borderId="43" xfId="0" applyFont="1" applyBorder="1" applyAlignment="1">
      <alignment horizontal="left" vertical="center" wrapText="1" indent="1"/>
    </xf>
    <xf numFmtId="0" fontId="8" fillId="0" borderId="43" xfId="0" applyFont="1" applyBorder="1" applyAlignment="1">
      <alignment horizontal="center" vertical="center"/>
    </xf>
    <xf numFmtId="0" fontId="8" fillId="0" borderId="43" xfId="0" applyFont="1" applyBorder="1" applyAlignment="1">
      <alignment horizontal="center" vertical="center" wrapText="1"/>
    </xf>
    <xf numFmtId="0" fontId="8" fillId="0" borderId="50" xfId="0" applyFont="1" applyBorder="1" applyAlignment="1">
      <alignment horizontal="left" vertical="center" wrapText="1" indent="1"/>
    </xf>
    <xf numFmtId="0" fontId="7" fillId="0" borderId="0" xfId="0" applyFont="1" applyAlignment="1">
      <alignment horizontal="left" vertical="center" wrapText="1" indent="1"/>
    </xf>
    <xf numFmtId="0" fontId="8" fillId="0" borderId="0" xfId="0" applyFont="1"/>
    <xf numFmtId="0" fontId="8" fillId="0" borderId="50" xfId="0" applyFont="1" applyBorder="1" applyAlignment="1">
      <alignment wrapText="1"/>
    </xf>
    <xf numFmtId="0" fontId="8" fillId="0" borderId="50" xfId="0" applyFont="1" applyBorder="1" applyAlignment="1">
      <alignment horizontal="center"/>
    </xf>
    <xf numFmtId="0" fontId="8" fillId="0" borderId="50" xfId="0" applyFont="1" applyBorder="1"/>
    <xf numFmtId="0" fontId="2" fillId="60" borderId="50" xfId="0" quotePrefix="1" applyFont="1" applyFill="1" applyBorder="1" applyAlignment="1">
      <alignment horizontal="center"/>
    </xf>
    <xf numFmtId="178" fontId="0" fillId="0" borderId="50" xfId="37476" applyNumberFormat="1" applyFont="1" applyFill="1" applyBorder="1" applyAlignment="1">
      <alignment horizontal="center"/>
    </xf>
    <xf numFmtId="178" fontId="2" fillId="0" borderId="50" xfId="37476" applyNumberFormat="1" applyFont="1" applyFill="1" applyBorder="1" applyAlignment="1">
      <alignment horizontal="center"/>
    </xf>
    <xf numFmtId="0" fontId="85" fillId="0" borderId="0" xfId="0" applyFont="1" applyFill="1"/>
    <xf numFmtId="0" fontId="85" fillId="0" borderId="0" xfId="0" applyFont="1" applyFill="1" applyAlignment="1">
      <alignment wrapText="1"/>
    </xf>
    <xf numFmtId="184" fontId="0" fillId="0" borderId="0" xfId="0" applyNumberFormat="1"/>
    <xf numFmtId="186" fontId="1" fillId="0" borderId="0" xfId="0" applyNumberFormat="1" applyFont="1"/>
    <xf numFmtId="0" fontId="89" fillId="0" borderId="40" xfId="54351" applyBorder="1" applyAlignment="1">
      <alignment horizontal="left" vertical="top"/>
    </xf>
    <xf numFmtId="0" fontId="89" fillId="60" borderId="40" xfId="54351" applyFill="1" applyBorder="1" applyAlignment="1">
      <alignment horizontal="left" vertical="top"/>
    </xf>
    <xf numFmtId="0" fontId="1" fillId="61" borderId="37" xfId="0" applyFont="1" applyFill="1" applyBorder="1" applyAlignment="1">
      <alignment vertical="center" wrapText="1"/>
    </xf>
    <xf numFmtId="164" fontId="2" fillId="96" borderId="57" xfId="1" applyFont="1" applyFill="1" applyBorder="1" applyAlignment="1" applyProtection="1">
      <alignment vertical="center"/>
      <protection hidden="1"/>
    </xf>
    <xf numFmtId="164" fontId="2" fillId="96" borderId="58" xfId="1" applyFont="1" applyFill="1" applyBorder="1" applyAlignment="1" applyProtection="1">
      <alignment vertical="center"/>
      <protection hidden="1"/>
    </xf>
    <xf numFmtId="164" fontId="2" fillId="96" borderId="58" xfId="1" applyFont="1" applyFill="1" applyBorder="1" applyAlignment="1" applyProtection="1">
      <alignment horizontal="center" vertical="center" wrapText="1"/>
      <protection hidden="1"/>
    </xf>
    <xf numFmtId="165" fontId="6" fillId="0" borderId="59" xfId="1" applyNumberFormat="1" applyFont="1" applyFill="1" applyBorder="1" applyAlignment="1" applyProtection="1">
      <alignment horizontal="center"/>
      <protection hidden="1"/>
    </xf>
    <xf numFmtId="165" fontId="6" fillId="0" borderId="60" xfId="1" applyNumberFormat="1" applyFont="1" applyFill="1" applyBorder="1" applyAlignment="1" applyProtection="1">
      <alignment horizontal="left"/>
      <protection hidden="1"/>
    </xf>
    <xf numFmtId="165" fontId="6" fillId="0" borderId="61" xfId="1" applyNumberFormat="1" applyFont="1" applyFill="1" applyBorder="1" applyAlignment="1" applyProtection="1">
      <alignment horizontal="center"/>
      <protection hidden="1"/>
    </xf>
    <xf numFmtId="165" fontId="6" fillId="0" borderId="62" xfId="1" applyNumberFormat="1" applyFont="1" applyFill="1" applyBorder="1" applyAlignment="1" applyProtection="1">
      <alignment horizontal="left"/>
      <protection hidden="1"/>
    </xf>
    <xf numFmtId="165" fontId="6" fillId="0" borderId="63" xfId="1" applyNumberFormat="1" applyFont="1" applyFill="1" applyBorder="1" applyAlignment="1" applyProtection="1">
      <alignment horizontal="center"/>
      <protection hidden="1"/>
    </xf>
    <xf numFmtId="165" fontId="6" fillId="0" borderId="64" xfId="1" applyNumberFormat="1" applyFont="1" applyFill="1" applyBorder="1" applyAlignment="1" applyProtection="1">
      <alignment horizontal="left"/>
      <protection hidden="1"/>
    </xf>
    <xf numFmtId="164" fontId="2" fillId="96" borderId="65" xfId="1" applyFont="1" applyFill="1" applyBorder="1" applyAlignment="1" applyProtection="1">
      <alignment vertical="center"/>
      <protection hidden="1"/>
    </xf>
    <xf numFmtId="164" fontId="2" fillId="96" borderId="66" xfId="1" applyFont="1" applyFill="1" applyBorder="1" applyAlignment="1" applyProtection="1">
      <alignment vertical="center"/>
      <protection hidden="1"/>
    </xf>
    <xf numFmtId="164" fontId="2" fillId="96" borderId="66" xfId="1" applyFont="1" applyFill="1" applyBorder="1" applyAlignment="1" applyProtection="1">
      <alignment horizontal="center" vertical="center" wrapText="1"/>
      <protection hidden="1"/>
    </xf>
    <xf numFmtId="164" fontId="2" fillId="96" borderId="67" xfId="1" applyFont="1" applyFill="1" applyBorder="1" applyAlignment="1" applyProtection="1">
      <alignment horizontal="center" vertical="center" wrapText="1"/>
      <protection hidden="1"/>
    </xf>
    <xf numFmtId="164" fontId="2" fillId="96" borderId="68" xfId="1" applyFont="1" applyFill="1" applyBorder="1" applyAlignment="1" applyProtection="1">
      <alignment vertical="center"/>
      <protection hidden="1"/>
    </xf>
    <xf numFmtId="164" fontId="2" fillId="96" borderId="69" xfId="1" applyFont="1" applyFill="1" applyBorder="1" applyAlignment="1" applyProtection="1">
      <alignment horizontal="center" vertical="center" wrapText="1"/>
      <protection hidden="1"/>
    </xf>
    <xf numFmtId="165" fontId="6" fillId="0" borderId="37" xfId="1" applyNumberFormat="1" applyFont="1" applyFill="1" applyBorder="1" applyAlignment="1" applyProtection="1">
      <alignment horizontal="center"/>
      <protection hidden="1"/>
    </xf>
    <xf numFmtId="164" fontId="6" fillId="0" borderId="37" xfId="1" applyFont="1" applyFill="1" applyBorder="1" applyProtection="1">
      <protection locked="0"/>
    </xf>
    <xf numFmtId="0" fontId="2" fillId="60" borderId="37" xfId="0" applyFont="1" applyFill="1" applyBorder="1" applyAlignment="1">
      <alignment horizontal="center" vertical="center" wrapText="1"/>
    </xf>
    <xf numFmtId="4" fontId="8" fillId="0" borderId="37" xfId="0" applyNumberFormat="1" applyFont="1" applyBorder="1" applyAlignment="1">
      <alignment horizontal="center"/>
    </xf>
    <xf numFmtId="4" fontId="6" fillId="0" borderId="37" xfId="0" applyNumberFormat="1" applyFont="1" applyBorder="1" applyAlignment="1">
      <alignment horizontal="center"/>
    </xf>
    <xf numFmtId="4" fontId="8" fillId="0" borderId="37" xfId="0" applyNumberFormat="1" applyFont="1" applyBorder="1"/>
    <xf numFmtId="0" fontId="6" fillId="0" borderId="0" xfId="0" applyFont="1" applyAlignment="1">
      <alignment horizontal="left" vertical="center" wrapText="1"/>
    </xf>
    <xf numFmtId="0" fontId="95" fillId="93" borderId="37" xfId="0" applyFont="1" applyFill="1" applyBorder="1"/>
    <xf numFmtId="0" fontId="96" fillId="93" borderId="50" xfId="0" applyFont="1" applyFill="1" applyBorder="1" applyAlignment="1">
      <alignment horizontal="center"/>
    </xf>
    <xf numFmtId="180" fontId="96" fillId="93" borderId="50" xfId="0" applyNumberFormat="1" applyFont="1" applyFill="1" applyBorder="1" applyAlignment="1">
      <alignment horizontal="center" vertical="center" wrapText="1"/>
    </xf>
    <xf numFmtId="49" fontId="96" fillId="93" borderId="50" xfId="0" quotePrefix="1" applyNumberFormat="1" applyFont="1" applyFill="1" applyBorder="1" applyAlignment="1">
      <alignment horizontal="center" vertical="center" wrapText="1"/>
    </xf>
    <xf numFmtId="0" fontId="5" fillId="91" borderId="50" xfId="0" applyFont="1" applyFill="1" applyBorder="1" applyAlignment="1">
      <alignment horizontal="left"/>
    </xf>
    <xf numFmtId="0" fontId="96" fillId="91" borderId="50" xfId="0" applyFont="1" applyFill="1" applyBorder="1" applyAlignment="1">
      <alignment horizontal="center" vertical="center" wrapText="1"/>
    </xf>
    <xf numFmtId="172" fontId="5" fillId="91" borderId="50" xfId="0" applyNumberFormat="1" applyFont="1" applyFill="1" applyBorder="1" applyAlignment="1">
      <alignment horizontal="center"/>
    </xf>
    <xf numFmtId="43" fontId="5" fillId="91" borderId="50" xfId="37476" applyFont="1" applyFill="1" applyBorder="1" applyAlignment="1">
      <alignment horizontal="right" vertical="center" wrapText="1"/>
    </xf>
    <xf numFmtId="43" fontId="5" fillId="91" borderId="49" xfId="37476" applyFont="1" applyFill="1" applyBorder="1" applyAlignment="1">
      <alignment horizontal="right" vertical="center" wrapText="1"/>
    </xf>
    <xf numFmtId="0" fontId="95" fillId="91" borderId="49" xfId="0" applyFont="1" applyFill="1" applyBorder="1" applyAlignment="1">
      <alignment horizontal="left"/>
    </xf>
    <xf numFmtId="0" fontId="97" fillId="91" borderId="50" xfId="0" applyFont="1" applyFill="1" applyBorder="1" applyAlignment="1">
      <alignment horizontal="left" vertical="center" wrapText="1"/>
    </xf>
    <xf numFmtId="0" fontId="5" fillId="91" borderId="50" xfId="0" applyFont="1" applyFill="1" applyBorder="1" applyAlignment="1">
      <alignment horizontal="center" vertical="center" wrapText="1"/>
    </xf>
    <xf numFmtId="0" fontId="97" fillId="91" borderId="50" xfId="0" applyFont="1" applyFill="1" applyBorder="1" applyAlignment="1">
      <alignment horizontal="center" vertical="center"/>
    </xf>
    <xf numFmtId="179" fontId="97" fillId="91" borderId="50" xfId="37476" applyNumberFormat="1" applyFont="1" applyFill="1" applyBorder="1" applyAlignment="1">
      <alignment horizontal="right" vertical="center" wrapText="1"/>
    </xf>
    <xf numFmtId="179" fontId="97" fillId="91" borderId="49" xfId="37476" applyNumberFormat="1" applyFont="1" applyFill="1" applyBorder="1" applyAlignment="1">
      <alignment horizontal="right" vertical="center" wrapText="1"/>
    </xf>
    <xf numFmtId="0" fontId="5" fillId="91" borderId="50" xfId="0" applyFont="1" applyFill="1" applyBorder="1" applyAlignment="1">
      <alignment horizontal="center"/>
    </xf>
    <xf numFmtId="10" fontId="5" fillId="91" borderId="50" xfId="0" applyNumberFormat="1" applyFont="1" applyFill="1" applyBorder="1" applyAlignment="1">
      <alignment horizontal="right" vertical="center" wrapText="1"/>
    </xf>
    <xf numFmtId="10" fontId="5" fillId="91" borderId="49" xfId="0" applyNumberFormat="1" applyFont="1" applyFill="1" applyBorder="1" applyAlignment="1">
      <alignment horizontal="right" vertical="center" wrapText="1"/>
    </xf>
    <xf numFmtId="0" fontId="97" fillId="0" borderId="50" xfId="0" applyFont="1" applyBorder="1" applyAlignment="1">
      <alignment horizontal="left" vertical="center" wrapText="1"/>
    </xf>
    <xf numFmtId="0" fontId="5" fillId="0" borderId="50" xfId="0" applyFont="1" applyFill="1" applyBorder="1" applyAlignment="1">
      <alignment horizontal="center" vertical="center" wrapText="1"/>
    </xf>
    <xf numFmtId="0" fontId="97" fillId="0" borderId="50" xfId="0" applyFont="1" applyBorder="1" applyAlignment="1">
      <alignment horizontal="center" vertical="center"/>
    </xf>
    <xf numFmtId="178" fontId="5" fillId="0" borderId="50" xfId="37476" applyNumberFormat="1" applyFont="1" applyFill="1" applyBorder="1" applyAlignment="1">
      <alignment horizontal="center" vertical="center" wrapText="1"/>
    </xf>
    <xf numFmtId="181" fontId="97" fillId="0" borderId="50" xfId="37476" applyNumberFormat="1" applyFont="1" applyBorder="1" applyAlignment="1">
      <alignment horizontal="right" vertical="center" wrapText="1"/>
    </xf>
    <xf numFmtId="0" fontId="95" fillId="0" borderId="50" xfId="0" applyFont="1" applyBorder="1"/>
    <xf numFmtId="181" fontId="97" fillId="0" borderId="50" xfId="37476" applyNumberFormat="1" applyFont="1" applyBorder="1" applyAlignment="1">
      <alignment horizontal="left" vertical="center" wrapText="1"/>
    </xf>
    <xf numFmtId="183" fontId="97" fillId="91" borderId="50" xfId="37476" applyNumberFormat="1" applyFont="1" applyFill="1" applyBorder="1" applyAlignment="1">
      <alignment horizontal="right" vertical="center" wrapText="1"/>
    </xf>
    <xf numFmtId="183" fontId="97" fillId="91" borderId="49" xfId="37476" applyNumberFormat="1" applyFont="1" applyFill="1" applyBorder="1" applyAlignment="1">
      <alignment horizontal="right" vertical="center" wrapText="1"/>
    </xf>
    <xf numFmtId="0" fontId="96" fillId="93" borderId="50" xfId="0" applyFont="1" applyFill="1" applyBorder="1" applyAlignment="1">
      <alignment vertical="center" wrapText="1"/>
    </xf>
    <xf numFmtId="0" fontId="96" fillId="93" borderId="50" xfId="0" applyFont="1" applyFill="1" applyBorder="1" applyAlignment="1">
      <alignment horizontal="center" vertical="center" wrapText="1"/>
    </xf>
    <xf numFmtId="181" fontId="67" fillId="93" borderId="50" xfId="37476" applyNumberFormat="1" applyFont="1" applyFill="1" applyBorder="1" applyAlignment="1">
      <alignment horizontal="right" vertical="center" wrapText="1"/>
    </xf>
    <xf numFmtId="181" fontId="67" fillId="93" borderId="48" xfId="37476" applyNumberFormat="1" applyFont="1" applyFill="1" applyBorder="1" applyAlignment="1">
      <alignment horizontal="right" vertical="center" wrapText="1"/>
    </xf>
    <xf numFmtId="181" fontId="67" fillId="93" borderId="49" xfId="37476" applyNumberFormat="1" applyFont="1" applyFill="1" applyBorder="1" applyAlignment="1">
      <alignment horizontal="right" vertical="center" wrapText="1"/>
    </xf>
    <xf numFmtId="0" fontId="95" fillId="93" borderId="49" xfId="0" applyFont="1" applyFill="1" applyBorder="1" applyAlignment="1">
      <alignment horizontal="left"/>
    </xf>
    <xf numFmtId="0" fontId="5" fillId="0" borderId="50" xfId="0" applyFont="1" applyBorder="1" applyAlignment="1">
      <alignment vertical="center" wrapText="1"/>
    </xf>
    <xf numFmtId="0" fontId="5" fillId="0" borderId="50" xfId="0" applyFont="1" applyBorder="1" applyAlignment="1">
      <alignment horizontal="center" vertical="center" wrapText="1"/>
    </xf>
    <xf numFmtId="181" fontId="97" fillId="0" borderId="50" xfId="37476" applyNumberFormat="1" applyFont="1" applyFill="1" applyBorder="1" applyAlignment="1">
      <alignment horizontal="right" vertical="center" wrapText="1"/>
    </xf>
    <xf numFmtId="181" fontId="97" fillId="91" borderId="50" xfId="37476" applyNumberFormat="1" applyFont="1" applyFill="1" applyBorder="1" applyAlignment="1">
      <alignment horizontal="right" vertical="center" wrapText="1"/>
    </xf>
    <xf numFmtId="0" fontId="96" fillId="93" borderId="44" xfId="0" applyFont="1" applyFill="1" applyBorder="1" applyAlignment="1">
      <alignment vertical="center" wrapText="1"/>
    </xf>
    <xf numFmtId="181" fontId="97" fillId="0" borderId="49" xfId="37476" applyNumberFormat="1" applyFont="1" applyBorder="1" applyAlignment="1">
      <alignment horizontal="right" vertical="center" wrapText="1"/>
    </xf>
    <xf numFmtId="0" fontId="95" fillId="0" borderId="49" xfId="0" applyFont="1" applyBorder="1" applyAlignment="1">
      <alignment horizontal="left"/>
    </xf>
    <xf numFmtId="0" fontId="5" fillId="0" borderId="50" xfId="0" quotePrefix="1" applyFont="1" applyBorder="1" applyAlignment="1">
      <alignment horizontal="center" vertical="center" wrapText="1"/>
    </xf>
    <xf numFmtId="0" fontId="5" fillId="0" borderId="44" xfId="0" applyFont="1" applyFill="1" applyBorder="1" applyAlignment="1">
      <alignment vertical="center" wrapText="1"/>
    </xf>
    <xf numFmtId="181" fontId="97" fillId="0" borderId="49" xfId="37476" applyNumberFormat="1" applyFont="1" applyFill="1" applyBorder="1" applyAlignment="1">
      <alignment horizontal="right" vertical="center" wrapText="1"/>
    </xf>
    <xf numFmtId="0" fontId="98" fillId="0" borderId="48" xfId="0" applyFont="1" applyFill="1" applyBorder="1" applyAlignment="1">
      <alignment vertical="center" wrapText="1"/>
    </xf>
    <xf numFmtId="0" fontId="99" fillId="93" borderId="48" xfId="0" applyFont="1" applyFill="1" applyBorder="1" applyAlignment="1">
      <alignment vertical="center" wrapText="1"/>
    </xf>
    <xf numFmtId="184" fontId="67" fillId="93" borderId="50" xfId="37476" applyNumberFormat="1" applyFont="1" applyFill="1" applyBorder="1" applyAlignment="1">
      <alignment horizontal="right" vertical="center" wrapText="1"/>
    </xf>
    <xf numFmtId="184" fontId="67" fillId="93" borderId="49" xfId="37476" applyNumberFormat="1" applyFont="1" applyFill="1" applyBorder="1" applyAlignment="1">
      <alignment horizontal="right" vertical="center" wrapText="1"/>
    </xf>
    <xf numFmtId="0" fontId="98" fillId="0" borderId="50" xfId="0" applyFont="1" applyFill="1" applyBorder="1" applyAlignment="1">
      <alignment vertical="center" wrapText="1"/>
    </xf>
    <xf numFmtId="0" fontId="5" fillId="62" borderId="50" xfId="0" applyFont="1" applyFill="1" applyBorder="1" applyAlignment="1">
      <alignment vertical="center" wrapText="1"/>
    </xf>
    <xf numFmtId="0" fontId="5" fillId="62" borderId="50" xfId="0" applyFont="1" applyFill="1" applyBorder="1" applyAlignment="1">
      <alignment horizontal="center" vertical="center" wrapText="1"/>
    </xf>
    <xf numFmtId="0" fontId="99" fillId="93" borderId="50" xfId="0" applyFont="1" applyFill="1" applyBorder="1" applyAlignment="1">
      <alignment vertical="center" wrapText="1"/>
    </xf>
    <xf numFmtId="0" fontId="5" fillId="0" borderId="50" xfId="0" applyFont="1" applyFill="1" applyBorder="1" applyAlignment="1">
      <alignment vertical="center" wrapText="1"/>
    </xf>
    <xf numFmtId="181" fontId="97" fillId="91" borderId="49" xfId="37476" applyNumberFormat="1" applyFont="1" applyFill="1" applyBorder="1" applyAlignment="1">
      <alignment horizontal="right" vertical="center" wrapText="1"/>
    </xf>
    <xf numFmtId="0" fontId="95" fillId="0" borderId="49" xfId="0" applyFont="1" applyFill="1" applyBorder="1" applyAlignment="1">
      <alignment horizontal="left"/>
    </xf>
    <xf numFmtId="172" fontId="67" fillId="93" borderId="50" xfId="54350" applyNumberFormat="1" applyFont="1" applyFill="1" applyBorder="1" applyAlignment="1">
      <alignment horizontal="right" vertical="center" wrapText="1"/>
    </xf>
    <xf numFmtId="172" fontId="67" fillId="93" borderId="49" xfId="54350" applyNumberFormat="1" applyFont="1" applyFill="1" applyBorder="1" applyAlignment="1">
      <alignment horizontal="right" vertical="center" wrapText="1"/>
    </xf>
    <xf numFmtId="0" fontId="94" fillId="0" borderId="0" xfId="0" applyFont="1"/>
    <xf numFmtId="0" fontId="95" fillId="0" borderId="0" xfId="0" applyFont="1"/>
    <xf numFmtId="10" fontId="95" fillId="0" borderId="0" xfId="0" applyNumberFormat="1" applyFont="1"/>
    <xf numFmtId="0" fontId="95" fillId="0" borderId="0" xfId="0" applyFont="1" applyAlignment="1">
      <alignment horizontal="left" vertical="center"/>
    </xf>
    <xf numFmtId="0" fontId="95" fillId="0" borderId="0" xfId="0" applyFont="1" applyAlignment="1">
      <alignment horizontal="left" vertical="center" wrapText="1"/>
    </xf>
    <xf numFmtId="0" fontId="95" fillId="60" borderId="37" xfId="0" applyFont="1" applyFill="1" applyBorder="1" applyAlignment="1">
      <alignment wrapText="1"/>
    </xf>
    <xf numFmtId="0" fontId="5" fillId="91" borderId="50" xfId="0" applyFont="1" applyFill="1" applyBorder="1" applyAlignment="1">
      <alignment horizontal="left" vertical="top"/>
    </xf>
    <xf numFmtId="0" fontId="96" fillId="91" borderId="50" xfId="0" applyFont="1" applyFill="1" applyBorder="1" applyAlignment="1">
      <alignment horizontal="center" vertical="top" wrapText="1"/>
    </xf>
    <xf numFmtId="172" fontId="5" fillId="91" borderId="50" xfId="0" applyNumberFormat="1" applyFont="1" applyFill="1" applyBorder="1" applyAlignment="1">
      <alignment horizontal="center" vertical="top"/>
    </xf>
    <xf numFmtId="43" fontId="5" fillId="91" borderId="50" xfId="37476" applyFont="1" applyFill="1" applyBorder="1" applyAlignment="1">
      <alignment horizontal="right" vertical="top" wrapText="1"/>
    </xf>
    <xf numFmtId="0" fontId="95" fillId="91" borderId="50" xfId="0" applyFont="1" applyFill="1" applyBorder="1" applyAlignment="1">
      <alignment vertical="top" wrapText="1"/>
    </xf>
    <xf numFmtId="0" fontId="95" fillId="0" borderId="0" xfId="0" applyFont="1" applyAlignment="1">
      <alignment vertical="top"/>
    </xf>
    <xf numFmtId="0" fontId="97" fillId="91" borderId="50" xfId="0" applyFont="1" applyFill="1" applyBorder="1" applyAlignment="1">
      <alignment horizontal="left" vertical="top" wrapText="1"/>
    </xf>
    <xf numFmtId="0" fontId="5" fillId="91" borderId="50" xfId="0" applyFont="1" applyFill="1" applyBorder="1" applyAlignment="1">
      <alignment horizontal="center" vertical="top" wrapText="1"/>
    </xf>
    <xf numFmtId="0" fontId="97" fillId="91" borderId="50" xfId="0" applyFont="1" applyFill="1" applyBorder="1" applyAlignment="1">
      <alignment horizontal="center" vertical="top"/>
    </xf>
    <xf numFmtId="179" fontId="97" fillId="91" borderId="50" xfId="37476" applyNumberFormat="1" applyFont="1" applyFill="1" applyBorder="1" applyAlignment="1">
      <alignment horizontal="right" vertical="top" wrapText="1"/>
    </xf>
    <xf numFmtId="0" fontId="5" fillId="91" borderId="50" xfId="0" applyFont="1" applyFill="1" applyBorder="1" applyAlignment="1">
      <alignment horizontal="center" vertical="top"/>
    </xf>
    <xf numFmtId="10" fontId="5" fillId="91" borderId="50" xfId="0" applyNumberFormat="1" applyFont="1" applyFill="1" applyBorder="1" applyAlignment="1">
      <alignment horizontal="right" vertical="top" wrapText="1"/>
    </xf>
    <xf numFmtId="0" fontId="95" fillId="91" borderId="49" xfId="0" applyFont="1" applyFill="1" applyBorder="1" applyAlignment="1">
      <alignment horizontal="left" vertical="top" wrapText="1"/>
    </xf>
    <xf numFmtId="0" fontId="97" fillId="0" borderId="50" xfId="0" applyFont="1" applyBorder="1" applyAlignment="1">
      <alignment horizontal="left" vertical="top" wrapText="1"/>
    </xf>
    <xf numFmtId="0" fontId="5" fillId="0" borderId="50" xfId="0" applyFont="1" applyFill="1" applyBorder="1" applyAlignment="1">
      <alignment horizontal="center" vertical="top" wrapText="1"/>
    </xf>
    <xf numFmtId="0" fontId="97" fillId="0" borderId="50" xfId="0" applyFont="1" applyBorder="1" applyAlignment="1">
      <alignment horizontal="center" vertical="top"/>
    </xf>
    <xf numFmtId="184" fontId="5" fillId="0" borderId="50" xfId="37476" applyNumberFormat="1" applyFont="1" applyFill="1" applyBorder="1" applyAlignment="1">
      <alignment horizontal="right" vertical="top" wrapText="1"/>
    </xf>
    <xf numFmtId="0" fontId="95" fillId="0" borderId="50" xfId="0" applyFont="1" applyBorder="1" applyAlignment="1">
      <alignment vertical="top" wrapText="1"/>
    </xf>
    <xf numFmtId="183" fontId="97" fillId="91" borderId="50" xfId="37476" applyNumberFormat="1" applyFont="1" applyFill="1" applyBorder="1" applyAlignment="1">
      <alignment horizontal="right" vertical="top" wrapText="1"/>
    </xf>
    <xf numFmtId="183" fontId="97" fillId="91" borderId="48" xfId="37476" applyNumberFormat="1" applyFont="1" applyFill="1" applyBorder="1" applyAlignment="1">
      <alignment horizontal="right" vertical="top" wrapText="1"/>
    </xf>
    <xf numFmtId="0" fontId="96" fillId="93" borderId="50" xfId="0" applyFont="1" applyFill="1" applyBorder="1" applyAlignment="1">
      <alignment vertical="top" wrapText="1"/>
    </xf>
    <xf numFmtId="0" fontId="96" fillId="93" borderId="50" xfId="0" applyFont="1" applyFill="1" applyBorder="1" applyAlignment="1">
      <alignment horizontal="center" vertical="top" wrapText="1"/>
    </xf>
    <xf numFmtId="184" fontId="67" fillId="93" borderId="50" xfId="37476" applyNumberFormat="1" applyFont="1" applyFill="1" applyBorder="1" applyAlignment="1">
      <alignment horizontal="right" vertical="top" wrapText="1"/>
    </xf>
    <xf numFmtId="0" fontId="95" fillId="93" borderId="50" xfId="0" applyFont="1" applyFill="1" applyBorder="1" applyAlignment="1">
      <alignment vertical="top" wrapText="1"/>
    </xf>
    <xf numFmtId="0" fontId="5" fillId="0" borderId="50" xfId="0" applyFont="1" applyBorder="1" applyAlignment="1">
      <alignment vertical="top" wrapText="1"/>
    </xf>
    <xf numFmtId="0" fontId="5" fillId="0" borderId="50" xfId="0" applyFont="1" applyBorder="1" applyAlignment="1">
      <alignment horizontal="center" vertical="top" wrapText="1"/>
    </xf>
    <xf numFmtId="184" fontId="97" fillId="0" borderId="50" xfId="37476" applyNumberFormat="1" applyFont="1" applyFill="1" applyBorder="1" applyAlignment="1">
      <alignment horizontal="right" vertical="top" wrapText="1"/>
    </xf>
    <xf numFmtId="0" fontId="96" fillId="93" borderId="44" xfId="0" applyFont="1" applyFill="1" applyBorder="1" applyAlignment="1">
      <alignment vertical="top" wrapText="1"/>
    </xf>
    <xf numFmtId="0" fontId="5" fillId="0" borderId="50" xfId="0" quotePrefix="1" applyFont="1" applyBorder="1" applyAlignment="1">
      <alignment horizontal="center" vertical="top" wrapText="1"/>
    </xf>
    <xf numFmtId="0" fontId="5" fillId="0" borderId="44" xfId="0" applyFont="1" applyFill="1" applyBorder="1" applyAlignment="1">
      <alignment vertical="top" wrapText="1"/>
    </xf>
    <xf numFmtId="0" fontId="98" fillId="0" borderId="48" xfId="0" applyFont="1" applyFill="1" applyBorder="1" applyAlignment="1">
      <alignment vertical="top" wrapText="1"/>
    </xf>
    <xf numFmtId="0" fontId="99" fillId="93" borderId="48" xfId="0" applyFont="1" applyFill="1" applyBorder="1" applyAlignment="1">
      <alignment vertical="top" wrapText="1"/>
    </xf>
    <xf numFmtId="0" fontId="96" fillId="93" borderId="49" xfId="0" applyFont="1" applyFill="1" applyBorder="1" applyAlignment="1">
      <alignment horizontal="center" vertical="top" wrapText="1"/>
    </xf>
    <xf numFmtId="0" fontId="98" fillId="0" borderId="50" xfId="0" applyFont="1" applyFill="1" applyBorder="1" applyAlignment="1">
      <alignment vertical="top" wrapText="1"/>
    </xf>
    <xf numFmtId="0" fontId="5" fillId="62" borderId="50" xfId="0" applyFont="1" applyFill="1" applyBorder="1" applyAlignment="1">
      <alignment vertical="top" wrapText="1"/>
    </xf>
    <xf numFmtId="0" fontId="5" fillId="62" borderId="50" xfId="0" applyFont="1" applyFill="1" applyBorder="1" applyAlignment="1">
      <alignment horizontal="center" vertical="top" wrapText="1"/>
    </xf>
    <xf numFmtId="0" fontId="99" fillId="93" borderId="50" xfId="0" applyFont="1" applyFill="1" applyBorder="1" applyAlignment="1">
      <alignment vertical="top" wrapText="1"/>
    </xf>
    <xf numFmtId="0" fontId="5" fillId="0" borderId="50" xfId="0" applyFont="1" applyFill="1" applyBorder="1" applyAlignment="1">
      <alignment vertical="top" wrapText="1"/>
    </xf>
    <xf numFmtId="184" fontId="97" fillId="91" borderId="50" xfId="37476" applyNumberFormat="1" applyFont="1" applyFill="1" applyBorder="1" applyAlignment="1">
      <alignment horizontal="right" vertical="top" wrapText="1"/>
    </xf>
    <xf numFmtId="0" fontId="95" fillId="0" borderId="50" xfId="0" applyFont="1" applyFill="1" applyBorder="1" applyAlignment="1">
      <alignment vertical="top" wrapText="1"/>
    </xf>
    <xf numFmtId="172" fontId="67" fillId="93" borderId="50" xfId="54350" applyNumberFormat="1" applyFont="1" applyFill="1" applyBorder="1" applyAlignment="1">
      <alignment horizontal="right" vertical="top" wrapText="1"/>
    </xf>
    <xf numFmtId="0" fontId="95" fillId="0" borderId="0" xfId="54350" applyNumberFormat="1" applyFont="1"/>
    <xf numFmtId="186" fontId="95" fillId="0" borderId="0" xfId="0" applyNumberFormat="1" applyFont="1"/>
    <xf numFmtId="185" fontId="95" fillId="0" borderId="0" xfId="0" applyNumberFormat="1" applyFont="1"/>
    <xf numFmtId="2" fontId="0" fillId="0" borderId="0" xfId="0" applyNumberFormat="1" applyAlignment="1">
      <alignment horizontal="center"/>
    </xf>
    <xf numFmtId="188" fontId="0" fillId="0" borderId="0" xfId="0" applyNumberFormat="1"/>
    <xf numFmtId="169" fontId="6" fillId="0" borderId="59" xfId="1" applyNumberFormat="1" applyFont="1" applyFill="1" applyBorder="1" applyAlignment="1" applyProtection="1">
      <alignment horizontal="center"/>
      <protection hidden="1"/>
    </xf>
    <xf numFmtId="169" fontId="6" fillId="0" borderId="70" xfId="1" applyNumberFormat="1" applyFont="1" applyFill="1" applyBorder="1" applyAlignment="1" applyProtection="1">
      <alignment horizontal="center"/>
      <protection hidden="1"/>
    </xf>
    <xf numFmtId="169" fontId="6" fillId="0" borderId="6" xfId="1" applyNumberFormat="1" applyFont="1" applyFill="1" applyBorder="1" applyAlignment="1" applyProtection="1">
      <alignment horizontal="center"/>
      <protection hidden="1"/>
    </xf>
    <xf numFmtId="169" fontId="6" fillId="0" borderId="1" xfId="1" applyNumberFormat="1" applyFont="1" applyFill="1" applyBorder="1" applyAlignment="1" applyProtection="1">
      <alignment horizontal="center"/>
      <protection hidden="1"/>
    </xf>
    <xf numFmtId="2" fontId="8" fillId="0" borderId="46" xfId="0" applyNumberFormat="1" applyFont="1" applyBorder="1" applyAlignment="1">
      <alignment horizontal="center"/>
    </xf>
    <xf numFmtId="169" fontId="6" fillId="0" borderId="60" xfId="1" applyNumberFormat="1" applyFont="1" applyFill="1" applyBorder="1" applyAlignment="1" applyProtection="1">
      <alignment horizontal="center"/>
      <protection hidden="1"/>
    </xf>
    <xf numFmtId="0" fontId="89" fillId="0" borderId="44" xfId="54351" applyFill="1" applyBorder="1" applyAlignment="1">
      <alignment horizontal="left" vertical="top"/>
    </xf>
    <xf numFmtId="0" fontId="89" fillId="0" borderId="44" xfId="54351" applyBorder="1" applyAlignment="1">
      <alignment horizontal="left" vertical="top"/>
    </xf>
    <xf numFmtId="0" fontId="89" fillId="94" borderId="43" xfId="54351" applyFill="1" applyBorder="1" applyAlignment="1">
      <alignment horizontal="left" vertical="top"/>
    </xf>
    <xf numFmtId="0" fontId="89" fillId="94" borderId="44" xfId="54351" applyFill="1" applyBorder="1" applyAlignment="1">
      <alignment horizontal="left" vertical="top"/>
    </xf>
    <xf numFmtId="0" fontId="89" fillId="62" borderId="43" xfId="54351" applyFill="1" applyBorder="1" applyAlignment="1">
      <alignment horizontal="left"/>
    </xf>
    <xf numFmtId="171" fontId="2" fillId="0" borderId="74" xfId="0" applyNumberFormat="1" applyFont="1" applyBorder="1" applyAlignment="1">
      <alignment horizontal="center"/>
    </xf>
    <xf numFmtId="189" fontId="0" fillId="0" borderId="74" xfId="37476" applyNumberFormat="1" applyFont="1" applyFill="1" applyBorder="1" applyAlignment="1">
      <alignment horizontal="center"/>
    </xf>
    <xf numFmtId="43" fontId="0" fillId="0" borderId="74" xfId="37476" applyNumberFormat="1" applyFont="1" applyFill="1" applyBorder="1" applyAlignment="1">
      <alignment horizontal="center"/>
    </xf>
    <xf numFmtId="0" fontId="2" fillId="0" borderId="45" xfId="0" applyFont="1" applyBorder="1" applyAlignment="1">
      <alignment horizontal="center"/>
    </xf>
    <xf numFmtId="189" fontId="2" fillId="0" borderId="45" xfId="37476" applyNumberFormat="1" applyFont="1" applyFill="1" applyBorder="1" applyAlignment="1">
      <alignment horizontal="center"/>
    </xf>
    <xf numFmtId="43" fontId="0" fillId="0" borderId="0" xfId="0" applyNumberFormat="1"/>
    <xf numFmtId="0" fontId="101" fillId="0" borderId="0" xfId="0" applyFont="1" applyAlignment="1">
      <alignment vertical="center"/>
    </xf>
    <xf numFmtId="189" fontId="2" fillId="0" borderId="0" xfId="37476" applyNumberFormat="1" applyFont="1" applyFill="1" applyBorder="1" applyAlignment="1">
      <alignment horizontal="center"/>
    </xf>
    <xf numFmtId="43" fontId="0" fillId="95" borderId="74" xfId="37476" applyNumberFormat="1" applyFont="1" applyFill="1" applyBorder="1" applyAlignment="1">
      <alignment horizontal="center"/>
    </xf>
    <xf numFmtId="0" fontId="1" fillId="0" borderId="43" xfId="0" applyFont="1" applyBorder="1" applyAlignment="1">
      <alignment horizontal="center"/>
    </xf>
    <xf numFmtId="0" fontId="92" fillId="60" borderId="5" xfId="0" applyFont="1" applyFill="1" applyBorder="1" applyAlignment="1">
      <alignment horizontal="center" vertical="center"/>
    </xf>
    <xf numFmtId="0" fontId="1" fillId="0" borderId="0" xfId="0" applyFont="1" applyAlignment="1">
      <alignment horizontal="left"/>
    </xf>
    <xf numFmtId="0" fontId="2" fillId="60" borderId="2" xfId="0" applyFont="1" applyFill="1" applyBorder="1" applyAlignment="1">
      <alignment horizontal="center" vertical="center" wrapText="1"/>
    </xf>
    <xf numFmtId="0" fontId="2" fillId="60" borderId="4" xfId="0" applyFont="1" applyFill="1" applyBorder="1" applyAlignment="1">
      <alignment horizontal="center" vertical="center" wrapText="1"/>
    </xf>
    <xf numFmtId="0" fontId="2" fillId="60" borderId="6" xfId="0" applyFont="1" applyFill="1" applyBorder="1" applyAlignment="1">
      <alignment horizontal="center" vertical="center" wrapText="1"/>
    </xf>
    <xf numFmtId="0" fontId="2" fillId="60" borderId="7" xfId="0" applyFont="1" applyFill="1" applyBorder="1" applyAlignment="1">
      <alignment horizontal="center" vertical="center" wrapText="1"/>
    </xf>
    <xf numFmtId="0" fontId="2" fillId="60" borderId="41" xfId="0" applyFont="1" applyFill="1" applyBorder="1" applyAlignment="1">
      <alignment horizontal="center" vertical="center" wrapText="1"/>
    </xf>
    <xf numFmtId="0" fontId="7" fillId="60" borderId="43" xfId="0" applyFont="1" applyFill="1" applyBorder="1" applyAlignment="1">
      <alignment horizontal="justify" vertical="center" wrapText="1"/>
    </xf>
    <xf numFmtId="0" fontId="7" fillId="60" borderId="43" xfId="0" applyFont="1" applyFill="1" applyBorder="1" applyAlignment="1">
      <alignment horizontal="center" vertical="top" wrapText="1"/>
    </xf>
    <xf numFmtId="0" fontId="0" fillId="0" borderId="47"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0" fillId="0" borderId="55" xfId="0" applyBorder="1" applyAlignment="1">
      <alignment horizontal="center" vertical="center"/>
    </xf>
    <xf numFmtId="0" fontId="7" fillId="0" borderId="0" xfId="0" applyFont="1" applyAlignment="1">
      <alignment horizontal="left" vertical="center"/>
    </xf>
    <xf numFmtId="0" fontId="7" fillId="60" borderId="44" xfId="0" applyFont="1" applyFill="1" applyBorder="1" applyAlignment="1">
      <alignment horizontal="center" vertical="center"/>
    </xf>
    <xf numFmtId="0" fontId="7" fillId="60" borderId="40" xfId="0" applyFont="1" applyFill="1" applyBorder="1" applyAlignment="1">
      <alignment horizontal="center" vertical="center"/>
    </xf>
    <xf numFmtId="0" fontId="2" fillId="60" borderId="44" xfId="0" applyFont="1" applyFill="1" applyBorder="1" applyAlignment="1">
      <alignment horizontal="center" vertical="center"/>
    </xf>
    <xf numFmtId="0" fontId="2" fillId="60" borderId="40" xfId="0" applyFont="1" applyFill="1" applyBorder="1" applyAlignment="1">
      <alignment horizontal="center" vertical="center"/>
    </xf>
    <xf numFmtId="0" fontId="2" fillId="60" borderId="48" xfId="0" applyFont="1" applyFill="1" applyBorder="1" applyAlignment="1">
      <alignment horizontal="center" vertical="center" wrapText="1"/>
    </xf>
    <xf numFmtId="0" fontId="2" fillId="60" borderId="49" xfId="0" applyFont="1" applyFill="1" applyBorder="1" applyAlignment="1">
      <alignment horizontal="center" vertical="center" wrapText="1"/>
    </xf>
    <xf numFmtId="0" fontId="2" fillId="60" borderId="38" xfId="0" applyFont="1" applyFill="1" applyBorder="1" applyAlignment="1">
      <alignment horizontal="center" vertical="center" wrapText="1"/>
    </xf>
    <xf numFmtId="0" fontId="75" fillId="60" borderId="37" xfId="0" applyFont="1" applyFill="1" applyBorder="1" applyAlignment="1">
      <alignment horizontal="left"/>
    </xf>
    <xf numFmtId="0" fontId="76" fillId="60" borderId="50" xfId="0" applyFont="1" applyFill="1" applyBorder="1" applyAlignment="1">
      <alignment horizontal="center"/>
    </xf>
    <xf numFmtId="17" fontId="1" fillId="89" borderId="48" xfId="0" applyNumberFormat="1" applyFont="1" applyFill="1" applyBorder="1" applyAlignment="1">
      <alignment horizontal="center"/>
    </xf>
    <xf numFmtId="17" fontId="1" fillId="89" borderId="51" xfId="0" applyNumberFormat="1" applyFont="1" applyFill="1" applyBorder="1" applyAlignment="1">
      <alignment horizontal="center"/>
    </xf>
    <xf numFmtId="17" fontId="1" fillId="89" borderId="49" xfId="0" applyNumberFormat="1" applyFont="1" applyFill="1" applyBorder="1" applyAlignment="1">
      <alignment horizontal="center"/>
    </xf>
    <xf numFmtId="0" fontId="6" fillId="0" borderId="0" xfId="0" applyFont="1" applyAlignment="1">
      <alignment horizontal="left" vertical="center" wrapText="1"/>
    </xf>
    <xf numFmtId="0" fontId="95" fillId="0" borderId="0" xfId="0" applyFont="1" applyAlignment="1">
      <alignment horizontal="left" vertical="center" wrapText="1"/>
    </xf>
    <xf numFmtId="0" fontId="100" fillId="93" borderId="37" xfId="0" applyFont="1" applyFill="1" applyBorder="1" applyAlignment="1">
      <alignment horizontal="left" wrapText="1"/>
    </xf>
    <xf numFmtId="0" fontId="100" fillId="93" borderId="37" xfId="0" applyFont="1" applyFill="1" applyBorder="1" applyAlignment="1">
      <alignment horizontal="left"/>
    </xf>
    <xf numFmtId="0" fontId="96" fillId="93" borderId="44" xfId="0" applyFont="1" applyFill="1" applyBorder="1" applyAlignment="1">
      <alignment horizontal="center"/>
    </xf>
    <xf numFmtId="0" fontId="96" fillId="93" borderId="40" xfId="0" applyFont="1" applyFill="1" applyBorder="1" applyAlignment="1">
      <alignment horizontal="center"/>
    </xf>
    <xf numFmtId="0" fontId="96" fillId="93" borderId="44" xfId="0" applyFont="1" applyFill="1" applyBorder="1" applyAlignment="1">
      <alignment horizontal="center" wrapText="1"/>
    </xf>
    <xf numFmtId="0" fontId="96" fillId="93" borderId="40" xfId="0" applyFont="1" applyFill="1" applyBorder="1" applyAlignment="1">
      <alignment horizontal="center" wrapText="1"/>
    </xf>
    <xf numFmtId="0" fontId="96" fillId="93" borderId="44" xfId="0" applyFont="1" applyFill="1" applyBorder="1" applyAlignment="1">
      <alignment horizontal="center" vertical="center" wrapText="1"/>
    </xf>
    <xf numFmtId="0" fontId="96" fillId="93" borderId="40" xfId="0" applyFont="1" applyFill="1" applyBorder="1" applyAlignment="1">
      <alignment horizontal="center" vertical="center" wrapText="1"/>
    </xf>
    <xf numFmtId="17" fontId="94" fillId="89" borderId="48" xfId="0" applyNumberFormat="1" applyFont="1" applyFill="1" applyBorder="1" applyAlignment="1">
      <alignment horizontal="center"/>
    </xf>
    <xf numFmtId="17" fontId="94" fillId="89" borderId="51" xfId="0" applyNumberFormat="1" applyFont="1" applyFill="1" applyBorder="1" applyAlignment="1">
      <alignment horizontal="center"/>
    </xf>
    <xf numFmtId="17" fontId="94" fillId="89" borderId="49" xfId="0" applyNumberFormat="1" applyFont="1" applyFill="1" applyBorder="1" applyAlignment="1">
      <alignment horizontal="center"/>
    </xf>
    <xf numFmtId="0" fontId="100" fillId="60" borderId="48" xfId="0" applyFont="1" applyFill="1" applyBorder="1" applyAlignment="1">
      <alignment horizontal="left" vertical="center" wrapText="1"/>
    </xf>
    <xf numFmtId="0" fontId="100" fillId="60" borderId="71" xfId="0" applyFont="1" applyFill="1" applyBorder="1" applyAlignment="1">
      <alignment horizontal="left" vertical="center"/>
    </xf>
    <xf numFmtId="0" fontId="100" fillId="60" borderId="72" xfId="0" applyFont="1" applyFill="1" applyBorder="1" applyAlignment="1">
      <alignment horizontal="left" vertical="center"/>
    </xf>
    <xf numFmtId="14" fontId="94" fillId="89" borderId="48" xfId="0" applyNumberFormat="1" applyFont="1" applyFill="1" applyBorder="1" applyAlignment="1">
      <alignment horizontal="center" vertical="center"/>
    </xf>
    <xf numFmtId="14" fontId="94" fillId="89" borderId="51" xfId="0" applyNumberFormat="1" applyFont="1" applyFill="1" applyBorder="1" applyAlignment="1">
      <alignment horizontal="center" vertical="center"/>
    </xf>
    <xf numFmtId="14" fontId="94" fillId="89" borderId="49" xfId="0" applyNumberFormat="1" applyFont="1" applyFill="1" applyBorder="1" applyAlignment="1">
      <alignment horizontal="center" vertical="center"/>
    </xf>
    <xf numFmtId="14" fontId="1" fillId="89" borderId="48" xfId="0" applyNumberFormat="1" applyFont="1" applyFill="1" applyBorder="1" applyAlignment="1">
      <alignment horizontal="center"/>
    </xf>
    <xf numFmtId="14" fontId="1" fillId="89" borderId="51" xfId="0" applyNumberFormat="1" applyFont="1" applyFill="1" applyBorder="1" applyAlignment="1">
      <alignment horizontal="center"/>
    </xf>
    <xf numFmtId="14" fontId="1" fillId="89" borderId="49" xfId="0" applyNumberFormat="1" applyFont="1" applyFill="1" applyBorder="1" applyAlignment="1">
      <alignment horizontal="center"/>
    </xf>
    <xf numFmtId="0" fontId="76" fillId="93" borderId="50" xfId="0" applyFont="1" applyFill="1" applyBorder="1" applyAlignment="1">
      <alignment horizontal="center"/>
    </xf>
    <xf numFmtId="184" fontId="78" fillId="62" borderId="44" xfId="0" applyNumberFormat="1" applyFont="1" applyFill="1" applyBorder="1" applyAlignment="1">
      <alignment horizontal="right" vertical="center" wrapText="1"/>
    </xf>
    <xf numFmtId="184" fontId="78" fillId="62" borderId="3" xfId="0" applyNumberFormat="1" applyFont="1" applyFill="1" applyBorder="1" applyAlignment="1">
      <alignment horizontal="right" vertical="center" wrapText="1"/>
    </xf>
    <xf numFmtId="184" fontId="78" fillId="62" borderId="40" xfId="0" applyNumberFormat="1" applyFont="1" applyFill="1" applyBorder="1" applyAlignment="1">
      <alignment horizontal="right" vertical="center" wrapText="1"/>
    </xf>
    <xf numFmtId="184" fontId="78" fillId="62" borderId="44" xfId="0" applyNumberFormat="1" applyFont="1" applyFill="1" applyBorder="1" applyAlignment="1">
      <alignment vertical="center" wrapText="1"/>
    </xf>
    <xf numFmtId="184" fontId="78" fillId="62" borderId="40" xfId="0" applyNumberFormat="1" applyFont="1" applyFill="1" applyBorder="1" applyAlignment="1">
      <alignment vertical="center" wrapText="1"/>
    </xf>
    <xf numFmtId="0" fontId="2" fillId="60" borderId="44" xfId="0" applyFont="1" applyFill="1" applyBorder="1" applyAlignment="1">
      <alignment horizontal="center"/>
    </xf>
    <xf numFmtId="0" fontId="2" fillId="60" borderId="40" xfId="0" applyFont="1" applyFill="1" applyBorder="1" applyAlignment="1">
      <alignment horizontal="center"/>
    </xf>
    <xf numFmtId="0" fontId="2" fillId="60" borderId="43" xfId="0" applyFont="1" applyFill="1" applyBorder="1" applyAlignment="1">
      <alignment horizontal="center"/>
    </xf>
    <xf numFmtId="0" fontId="101" fillId="0" borderId="56" xfId="0" applyFont="1" applyBorder="1" applyAlignment="1">
      <alignment horizontal="left" vertical="center" wrapText="1"/>
    </xf>
    <xf numFmtId="0" fontId="2" fillId="60" borderId="73" xfId="0" applyFont="1" applyFill="1" applyBorder="1" applyAlignment="1">
      <alignment horizontal="center" wrapText="1"/>
    </xf>
    <xf numFmtId="0" fontId="2" fillId="60" borderId="40" xfId="0" applyFont="1" applyFill="1" applyBorder="1" applyAlignment="1">
      <alignment horizontal="center" wrapText="1"/>
    </xf>
    <xf numFmtId="0" fontId="2" fillId="60" borderId="74" xfId="0" applyFont="1" applyFill="1" applyBorder="1" applyAlignment="1">
      <alignment horizontal="center"/>
    </xf>
  </cellXfs>
  <cellStyles count="54352">
    <cellStyle name="%" xfId="6"/>
    <cellStyle name="% 2" xfId="7"/>
    <cellStyle name="% 2 10" xfId="8"/>
    <cellStyle name="% 2 10 2" xfId="37479"/>
    <cellStyle name="% 2 11" xfId="9"/>
    <cellStyle name="% 2 11 2" xfId="37480"/>
    <cellStyle name="% 2 12" xfId="10"/>
    <cellStyle name="% 2 12 2" xfId="37481"/>
    <cellStyle name="% 2 13" xfId="11"/>
    <cellStyle name="% 2 13 2" xfId="37482"/>
    <cellStyle name="% 2 14" xfId="12"/>
    <cellStyle name="% 2 14 2" xfId="37483"/>
    <cellStyle name="% 2 15" xfId="13"/>
    <cellStyle name="% 2 15 2" xfId="37484"/>
    <cellStyle name="% 2 16" xfId="14"/>
    <cellStyle name="% 2 16 2" xfId="37485"/>
    <cellStyle name="% 2 17" xfId="15"/>
    <cellStyle name="% 2 17 2" xfId="37486"/>
    <cellStyle name="% 2 18" xfId="16"/>
    <cellStyle name="% 2 18 2" xfId="37487"/>
    <cellStyle name="% 2 19" xfId="17"/>
    <cellStyle name="% 2 19 2" xfId="37488"/>
    <cellStyle name="% 2 2" xfId="18"/>
    <cellStyle name="% 2 2 2" xfId="37489"/>
    <cellStyle name="% 2 20" xfId="37490"/>
    <cellStyle name="% 2 3" xfId="19"/>
    <cellStyle name="% 2 3 2" xfId="37491"/>
    <cellStyle name="% 2 4" xfId="20"/>
    <cellStyle name="% 2 4 2" xfId="37492"/>
    <cellStyle name="% 2 5" xfId="21"/>
    <cellStyle name="% 2 5 2" xfId="37493"/>
    <cellStyle name="% 2 6" xfId="22"/>
    <cellStyle name="% 2 6 2" xfId="37494"/>
    <cellStyle name="% 2 7" xfId="23"/>
    <cellStyle name="% 2 7 2" xfId="37495"/>
    <cellStyle name="% 2 8" xfId="24"/>
    <cellStyle name="% 2 8 2" xfId="37496"/>
    <cellStyle name="% 2 9" xfId="25"/>
    <cellStyle name="% 2 9 2" xfId="37497"/>
    <cellStyle name="_Applications" xfId="37498"/>
    <cellStyle name="_Applications 2" xfId="37499"/>
    <cellStyle name="_Applications 3" xfId="37500"/>
    <cellStyle name="_Applications 3 2" xfId="37501"/>
    <cellStyle name="_Sheet1" xfId="37502"/>
    <cellStyle name="_Sheet1 2" xfId="37503"/>
    <cellStyle name="_Sheet1 3" xfId="37504"/>
    <cellStyle name="_Sheet1 3 2" xfId="37505"/>
    <cellStyle name="20% - Accent1 10" xfId="26"/>
    <cellStyle name="20% - Accent1 10 2" xfId="37506"/>
    <cellStyle name="20% - Accent1 11" xfId="27"/>
    <cellStyle name="20% - Accent1 11 2" xfId="37507"/>
    <cellStyle name="20% - Accent1 12" xfId="28"/>
    <cellStyle name="20% - Accent1 12 10" xfId="29"/>
    <cellStyle name="20% - Accent1 12 10 2" xfId="37508"/>
    <cellStyle name="20% - Accent1 12 11" xfId="30"/>
    <cellStyle name="20% - Accent1 12 11 2" xfId="37509"/>
    <cellStyle name="20% - Accent1 12 12" xfId="31"/>
    <cellStyle name="20% - Accent1 12 12 2" xfId="37510"/>
    <cellStyle name="20% - Accent1 12 13" xfId="32"/>
    <cellStyle name="20% - Accent1 12 13 2" xfId="37511"/>
    <cellStyle name="20% - Accent1 12 14" xfId="33"/>
    <cellStyle name="20% - Accent1 12 14 2" xfId="37512"/>
    <cellStyle name="20% - Accent1 12 15" xfId="34"/>
    <cellStyle name="20% - Accent1 12 15 2" xfId="37513"/>
    <cellStyle name="20% - Accent1 12 16" xfId="35"/>
    <cellStyle name="20% - Accent1 12 16 2" xfId="37514"/>
    <cellStyle name="20% - Accent1 12 17" xfId="36"/>
    <cellStyle name="20% - Accent1 12 17 2" xfId="37515"/>
    <cellStyle name="20% - Accent1 12 18" xfId="37"/>
    <cellStyle name="20% - Accent1 12 18 2" xfId="37516"/>
    <cellStyle name="20% - Accent1 12 19" xfId="38"/>
    <cellStyle name="20% - Accent1 12 19 2" xfId="37517"/>
    <cellStyle name="20% - Accent1 12 2" xfId="39"/>
    <cellStyle name="20% - Accent1 12 2 2" xfId="37518"/>
    <cellStyle name="20% - Accent1 12 20" xfId="40"/>
    <cellStyle name="20% - Accent1 12 20 2" xfId="37519"/>
    <cellStyle name="20% - Accent1 12 21" xfId="41"/>
    <cellStyle name="20% - Accent1 12 21 2" xfId="37520"/>
    <cellStyle name="20% - Accent1 12 22" xfId="42"/>
    <cellStyle name="20% - Accent1 12 22 2" xfId="37521"/>
    <cellStyle name="20% - Accent1 12 23" xfId="43"/>
    <cellStyle name="20% - Accent1 12 23 2" xfId="37522"/>
    <cellStyle name="20% - Accent1 12 24" xfId="44"/>
    <cellStyle name="20% - Accent1 12 24 2" xfId="37523"/>
    <cellStyle name="20% - Accent1 12 25" xfId="45"/>
    <cellStyle name="20% - Accent1 12 25 2" xfId="37524"/>
    <cellStyle name="20% - Accent1 12 26" xfId="46"/>
    <cellStyle name="20% - Accent1 12 26 2" xfId="37525"/>
    <cellStyle name="20% - Accent1 12 27" xfId="47"/>
    <cellStyle name="20% - Accent1 12 27 2" xfId="37526"/>
    <cellStyle name="20% - Accent1 12 28" xfId="48"/>
    <cellStyle name="20% - Accent1 12 28 2" xfId="37527"/>
    <cellStyle name="20% - Accent1 12 29" xfId="49"/>
    <cellStyle name="20% - Accent1 12 29 2" xfId="37528"/>
    <cellStyle name="20% - Accent1 12 3" xfId="50"/>
    <cellStyle name="20% - Accent1 12 3 2" xfId="37529"/>
    <cellStyle name="20% - Accent1 12 30" xfId="51"/>
    <cellStyle name="20% - Accent1 12 30 2" xfId="37530"/>
    <cellStyle name="20% - Accent1 12 31" xfId="37531"/>
    <cellStyle name="20% - Accent1 12 4" xfId="52"/>
    <cellStyle name="20% - Accent1 12 4 2" xfId="37532"/>
    <cellStyle name="20% - Accent1 12 5" xfId="53"/>
    <cellStyle name="20% - Accent1 12 5 2" xfId="37533"/>
    <cellStyle name="20% - Accent1 12 6" xfId="54"/>
    <cellStyle name="20% - Accent1 12 6 2" xfId="37534"/>
    <cellStyle name="20% - Accent1 12 7" xfId="55"/>
    <cellStyle name="20% - Accent1 12 7 2" xfId="37535"/>
    <cellStyle name="20% - Accent1 12 8" xfId="56"/>
    <cellStyle name="20% - Accent1 12 8 2" xfId="37536"/>
    <cellStyle name="20% - Accent1 12 9" xfId="57"/>
    <cellStyle name="20% - Accent1 12 9 2" xfId="37537"/>
    <cellStyle name="20% - Accent1 13" xfId="58"/>
    <cellStyle name="20% - Accent1 13 2" xfId="37538"/>
    <cellStyle name="20% - Accent1 14" xfId="59"/>
    <cellStyle name="20% - Accent1 14 2" xfId="37539"/>
    <cellStyle name="20% - Accent1 15" xfId="60"/>
    <cellStyle name="20% - Accent1 15 2" xfId="37540"/>
    <cellStyle name="20% - Accent1 16" xfId="61"/>
    <cellStyle name="20% - Accent1 16 2" xfId="37541"/>
    <cellStyle name="20% - Accent1 17" xfId="62"/>
    <cellStyle name="20% - Accent1 18" xfId="63"/>
    <cellStyle name="20% - Accent1 19" xfId="37542"/>
    <cellStyle name="20% - Accent1 2" xfId="64"/>
    <cellStyle name="20% - Accent1 2 10" xfId="65"/>
    <cellStyle name="20% - Accent1 2 11" xfId="66"/>
    <cellStyle name="20% - Accent1 2 12" xfId="37543"/>
    <cellStyle name="20% - Accent1 2 13" xfId="37544"/>
    <cellStyle name="20% - Accent1 2 14" xfId="37545"/>
    <cellStyle name="20% - Accent1 2 15" xfId="37546"/>
    <cellStyle name="20% - Accent1 2 16" xfId="37547"/>
    <cellStyle name="20% - Accent1 2 17" xfId="37548"/>
    <cellStyle name="20% - Accent1 2 18" xfId="37549"/>
    <cellStyle name="20% - Accent1 2 19" xfId="37550"/>
    <cellStyle name="20% - Accent1 2 2" xfId="67"/>
    <cellStyle name="20% - Accent1 2 2 2" xfId="37551"/>
    <cellStyle name="20% - Accent1 2 20" xfId="37552"/>
    <cellStyle name="20% - Accent1 2 21" xfId="37553"/>
    <cellStyle name="20% - Accent1 2 22" xfId="37554"/>
    <cellStyle name="20% - Accent1 2 23" xfId="37555"/>
    <cellStyle name="20% - Accent1 2 24" xfId="37556"/>
    <cellStyle name="20% - Accent1 2 3" xfId="68"/>
    <cellStyle name="20% - Accent1 2 3 2" xfId="37557"/>
    <cellStyle name="20% - Accent1 2 4" xfId="69"/>
    <cellStyle name="20% - Accent1 2 4 2" xfId="37558"/>
    <cellStyle name="20% - Accent1 2 5" xfId="70"/>
    <cellStyle name="20% - Accent1 2 5 2" xfId="37559"/>
    <cellStyle name="20% - Accent1 2 6" xfId="71"/>
    <cellStyle name="20% - Accent1 2 6 2" xfId="37560"/>
    <cellStyle name="20% - Accent1 2 7" xfId="72"/>
    <cellStyle name="20% - Accent1 2 7 2" xfId="37561"/>
    <cellStyle name="20% - Accent1 2 8" xfId="73"/>
    <cellStyle name="20% - Accent1 2 8 2" xfId="37562"/>
    <cellStyle name="20% - Accent1 2 9" xfId="74"/>
    <cellStyle name="20% - Accent1 20" xfId="37563"/>
    <cellStyle name="20% - Accent1 21" xfId="37564"/>
    <cellStyle name="20% - Accent1 22" xfId="37565"/>
    <cellStyle name="20% - Accent1 23" xfId="37566"/>
    <cellStyle name="20% - Accent1 24" xfId="37567"/>
    <cellStyle name="20% - Accent1 25" xfId="37568"/>
    <cellStyle name="20% - Accent1 26" xfId="37569"/>
    <cellStyle name="20% - Accent1 27" xfId="37570"/>
    <cellStyle name="20% - Accent1 28" xfId="37571"/>
    <cellStyle name="20% - Accent1 29" xfId="37572"/>
    <cellStyle name="20% - Accent1 3" xfId="75"/>
    <cellStyle name="20% - Accent1 3 2" xfId="76"/>
    <cellStyle name="20% - Accent1 3 2 2" xfId="37573"/>
    <cellStyle name="20% - Accent1 3 3" xfId="37574"/>
    <cellStyle name="20% - Accent1 30" xfId="37575"/>
    <cellStyle name="20% - Accent1 4" xfId="77"/>
    <cellStyle name="20% - Accent1 4 2" xfId="78"/>
    <cellStyle name="20% - Accent1 4 2 2" xfId="37576"/>
    <cellStyle name="20% - Accent1 4 3" xfId="37577"/>
    <cellStyle name="20% - Accent1 5" xfId="79"/>
    <cellStyle name="20% - Accent1 5 2" xfId="80"/>
    <cellStyle name="20% - Accent1 5 2 2" xfId="37578"/>
    <cellStyle name="20% - Accent1 5 3" xfId="37579"/>
    <cellStyle name="20% - Accent1 6" xfId="81"/>
    <cellStyle name="20% - Accent1 6 2" xfId="82"/>
    <cellStyle name="20% - Accent1 6 2 2" xfId="37580"/>
    <cellStyle name="20% - Accent1 6 3" xfId="83"/>
    <cellStyle name="20% - Accent1 6 3 2" xfId="37581"/>
    <cellStyle name="20% - Accent1 6 4" xfId="84"/>
    <cellStyle name="20% - Accent1 6 5" xfId="37582"/>
    <cellStyle name="20% - Accent1 7" xfId="85"/>
    <cellStyle name="20% - Accent1 7 10" xfId="86"/>
    <cellStyle name="20% - Accent1 7 10 2" xfId="37583"/>
    <cellStyle name="20% - Accent1 7 11" xfId="87"/>
    <cellStyle name="20% - Accent1 7 11 2" xfId="37584"/>
    <cellStyle name="20% - Accent1 7 12" xfId="37585"/>
    <cellStyle name="20% - Accent1 7 2" xfId="88"/>
    <cellStyle name="20% - Accent1 7 2 2" xfId="37586"/>
    <cellStyle name="20% - Accent1 7 3" xfId="89"/>
    <cellStyle name="20% - Accent1 7 3 2" xfId="37587"/>
    <cellStyle name="20% - Accent1 7 4" xfId="90"/>
    <cellStyle name="20% - Accent1 7 4 2" xfId="37588"/>
    <cellStyle name="20% - Accent1 7 5" xfId="91"/>
    <cellStyle name="20% - Accent1 7 5 2" xfId="37589"/>
    <cellStyle name="20% - Accent1 7 6" xfId="92"/>
    <cellStyle name="20% - Accent1 7 6 2" xfId="37590"/>
    <cellStyle name="20% - Accent1 7 7" xfId="93"/>
    <cellStyle name="20% - Accent1 7 7 2" xfId="37591"/>
    <cellStyle name="20% - Accent1 7 8" xfId="94"/>
    <cellStyle name="20% - Accent1 7 8 2" xfId="37592"/>
    <cellStyle name="20% - Accent1 7 9" xfId="95"/>
    <cellStyle name="20% - Accent1 7 9 2" xfId="37593"/>
    <cellStyle name="20% - Accent1 8" xfId="96"/>
    <cellStyle name="20% - Accent1 8 2" xfId="37594"/>
    <cellStyle name="20% - Accent1 9" xfId="97"/>
    <cellStyle name="20% - Accent1 9 2" xfId="37595"/>
    <cellStyle name="20% - Accent2 10" xfId="98"/>
    <cellStyle name="20% - Accent2 10 2" xfId="37596"/>
    <cellStyle name="20% - Accent2 11" xfId="99"/>
    <cellStyle name="20% - Accent2 11 2" xfId="37597"/>
    <cellStyle name="20% - Accent2 12" xfId="100"/>
    <cellStyle name="20% - Accent2 12 10" xfId="101"/>
    <cellStyle name="20% - Accent2 12 10 2" xfId="37598"/>
    <cellStyle name="20% - Accent2 12 11" xfId="102"/>
    <cellStyle name="20% - Accent2 12 11 2" xfId="37599"/>
    <cellStyle name="20% - Accent2 12 12" xfId="103"/>
    <cellStyle name="20% - Accent2 12 12 2" xfId="37600"/>
    <cellStyle name="20% - Accent2 12 13" xfId="104"/>
    <cellStyle name="20% - Accent2 12 13 2" xfId="37601"/>
    <cellStyle name="20% - Accent2 12 14" xfId="105"/>
    <cellStyle name="20% - Accent2 12 14 2" xfId="37602"/>
    <cellStyle name="20% - Accent2 12 15" xfId="106"/>
    <cellStyle name="20% - Accent2 12 15 2" xfId="37603"/>
    <cellStyle name="20% - Accent2 12 16" xfId="107"/>
    <cellStyle name="20% - Accent2 12 16 2" xfId="37604"/>
    <cellStyle name="20% - Accent2 12 17" xfId="108"/>
    <cellStyle name="20% - Accent2 12 17 2" xfId="37605"/>
    <cellStyle name="20% - Accent2 12 18" xfId="109"/>
    <cellStyle name="20% - Accent2 12 18 2" xfId="37606"/>
    <cellStyle name="20% - Accent2 12 19" xfId="110"/>
    <cellStyle name="20% - Accent2 12 19 2" xfId="37607"/>
    <cellStyle name="20% - Accent2 12 2" xfId="111"/>
    <cellStyle name="20% - Accent2 12 2 2" xfId="37608"/>
    <cellStyle name="20% - Accent2 12 20" xfId="112"/>
    <cellStyle name="20% - Accent2 12 20 2" xfId="37609"/>
    <cellStyle name="20% - Accent2 12 21" xfId="113"/>
    <cellStyle name="20% - Accent2 12 21 2" xfId="37610"/>
    <cellStyle name="20% - Accent2 12 22" xfId="114"/>
    <cellStyle name="20% - Accent2 12 22 2" xfId="37611"/>
    <cellStyle name="20% - Accent2 12 23" xfId="115"/>
    <cellStyle name="20% - Accent2 12 23 2" xfId="37612"/>
    <cellStyle name="20% - Accent2 12 24" xfId="116"/>
    <cellStyle name="20% - Accent2 12 24 2" xfId="37613"/>
    <cellStyle name="20% - Accent2 12 25" xfId="117"/>
    <cellStyle name="20% - Accent2 12 25 2" xfId="37614"/>
    <cellStyle name="20% - Accent2 12 26" xfId="118"/>
    <cellStyle name="20% - Accent2 12 26 2" xfId="37615"/>
    <cellStyle name="20% - Accent2 12 27" xfId="119"/>
    <cellStyle name="20% - Accent2 12 27 2" xfId="37616"/>
    <cellStyle name="20% - Accent2 12 28" xfId="120"/>
    <cellStyle name="20% - Accent2 12 28 2" xfId="37617"/>
    <cellStyle name="20% - Accent2 12 29" xfId="121"/>
    <cellStyle name="20% - Accent2 12 29 2" xfId="37618"/>
    <cellStyle name="20% - Accent2 12 3" xfId="122"/>
    <cellStyle name="20% - Accent2 12 3 2" xfId="37619"/>
    <cellStyle name="20% - Accent2 12 30" xfId="123"/>
    <cellStyle name="20% - Accent2 12 30 2" xfId="37620"/>
    <cellStyle name="20% - Accent2 12 31" xfId="37621"/>
    <cellStyle name="20% - Accent2 12 4" xfId="124"/>
    <cellStyle name="20% - Accent2 12 4 2" xfId="37622"/>
    <cellStyle name="20% - Accent2 12 5" xfId="125"/>
    <cellStyle name="20% - Accent2 12 5 2" xfId="37623"/>
    <cellStyle name="20% - Accent2 12 6" xfId="126"/>
    <cellStyle name="20% - Accent2 12 6 2" xfId="37624"/>
    <cellStyle name="20% - Accent2 12 7" xfId="127"/>
    <cellStyle name="20% - Accent2 12 7 2" xfId="37625"/>
    <cellStyle name="20% - Accent2 12 8" xfId="128"/>
    <cellStyle name="20% - Accent2 12 8 2" xfId="37626"/>
    <cellStyle name="20% - Accent2 12 9" xfId="129"/>
    <cellStyle name="20% - Accent2 12 9 2" xfId="37627"/>
    <cellStyle name="20% - Accent2 13" xfId="130"/>
    <cellStyle name="20% - Accent2 13 2" xfId="37628"/>
    <cellStyle name="20% - Accent2 14" xfId="131"/>
    <cellStyle name="20% - Accent2 14 2" xfId="37629"/>
    <cellStyle name="20% - Accent2 15" xfId="132"/>
    <cellStyle name="20% - Accent2 15 2" xfId="37630"/>
    <cellStyle name="20% - Accent2 16" xfId="133"/>
    <cellStyle name="20% - Accent2 16 2" xfId="37631"/>
    <cellStyle name="20% - Accent2 17" xfId="134"/>
    <cellStyle name="20% - Accent2 18" xfId="135"/>
    <cellStyle name="20% - Accent2 19" xfId="37632"/>
    <cellStyle name="20% - Accent2 2" xfId="136"/>
    <cellStyle name="20% - Accent2 2 10" xfId="137"/>
    <cellStyle name="20% - Accent2 2 11" xfId="138"/>
    <cellStyle name="20% - Accent2 2 12" xfId="37633"/>
    <cellStyle name="20% - Accent2 2 13" xfId="37634"/>
    <cellStyle name="20% - Accent2 2 14" xfId="37635"/>
    <cellStyle name="20% - Accent2 2 15" xfId="37636"/>
    <cellStyle name="20% - Accent2 2 16" xfId="37637"/>
    <cellStyle name="20% - Accent2 2 17" xfId="37638"/>
    <cellStyle name="20% - Accent2 2 18" xfId="37639"/>
    <cellStyle name="20% - Accent2 2 19" xfId="37640"/>
    <cellStyle name="20% - Accent2 2 2" xfId="139"/>
    <cellStyle name="20% - Accent2 2 2 2" xfId="37641"/>
    <cellStyle name="20% - Accent2 2 20" xfId="37642"/>
    <cellStyle name="20% - Accent2 2 21" xfId="37643"/>
    <cellStyle name="20% - Accent2 2 22" xfId="37644"/>
    <cellStyle name="20% - Accent2 2 23" xfId="37645"/>
    <cellStyle name="20% - Accent2 2 24" xfId="37646"/>
    <cellStyle name="20% - Accent2 2 3" xfId="140"/>
    <cellStyle name="20% - Accent2 2 3 2" xfId="37647"/>
    <cellStyle name="20% - Accent2 2 4" xfId="141"/>
    <cellStyle name="20% - Accent2 2 4 2" xfId="37648"/>
    <cellStyle name="20% - Accent2 2 5" xfId="142"/>
    <cellStyle name="20% - Accent2 2 5 2" xfId="37649"/>
    <cellStyle name="20% - Accent2 2 6" xfId="143"/>
    <cellStyle name="20% - Accent2 2 6 2" xfId="37650"/>
    <cellStyle name="20% - Accent2 2 7" xfId="144"/>
    <cellStyle name="20% - Accent2 2 7 2" xfId="37651"/>
    <cellStyle name="20% - Accent2 2 8" xfId="145"/>
    <cellStyle name="20% - Accent2 2 8 2" xfId="37652"/>
    <cellStyle name="20% - Accent2 2 9" xfId="146"/>
    <cellStyle name="20% - Accent2 20" xfId="37653"/>
    <cellStyle name="20% - Accent2 21" xfId="37654"/>
    <cellStyle name="20% - Accent2 22" xfId="37655"/>
    <cellStyle name="20% - Accent2 23" xfId="37656"/>
    <cellStyle name="20% - Accent2 24" xfId="37657"/>
    <cellStyle name="20% - Accent2 25" xfId="37658"/>
    <cellStyle name="20% - Accent2 26" xfId="37659"/>
    <cellStyle name="20% - Accent2 27" xfId="37660"/>
    <cellStyle name="20% - Accent2 28" xfId="37661"/>
    <cellStyle name="20% - Accent2 29" xfId="37662"/>
    <cellStyle name="20% - Accent2 3" xfId="147"/>
    <cellStyle name="20% - Accent2 3 2" xfId="148"/>
    <cellStyle name="20% - Accent2 3 2 2" xfId="37663"/>
    <cellStyle name="20% - Accent2 3 3" xfId="37664"/>
    <cellStyle name="20% - Accent2 30" xfId="37665"/>
    <cellStyle name="20% - Accent2 4" xfId="149"/>
    <cellStyle name="20% - Accent2 4 2" xfId="150"/>
    <cellStyle name="20% - Accent2 4 2 2" xfId="37666"/>
    <cellStyle name="20% - Accent2 4 3" xfId="37667"/>
    <cellStyle name="20% - Accent2 5" xfId="151"/>
    <cellStyle name="20% - Accent2 5 2" xfId="152"/>
    <cellStyle name="20% - Accent2 5 2 2" xfId="37668"/>
    <cellStyle name="20% - Accent2 5 3" xfId="37669"/>
    <cellStyle name="20% - Accent2 6" xfId="153"/>
    <cellStyle name="20% - Accent2 6 2" xfId="154"/>
    <cellStyle name="20% - Accent2 6 2 2" xfId="37670"/>
    <cellStyle name="20% - Accent2 6 3" xfId="155"/>
    <cellStyle name="20% - Accent2 6 3 2" xfId="37671"/>
    <cellStyle name="20% - Accent2 6 4" xfId="156"/>
    <cellStyle name="20% - Accent2 6 5" xfId="37672"/>
    <cellStyle name="20% - Accent2 7" xfId="157"/>
    <cellStyle name="20% - Accent2 7 10" xfId="158"/>
    <cellStyle name="20% - Accent2 7 10 2" xfId="37673"/>
    <cellStyle name="20% - Accent2 7 11" xfId="159"/>
    <cellStyle name="20% - Accent2 7 11 2" xfId="37674"/>
    <cellStyle name="20% - Accent2 7 12" xfId="37675"/>
    <cellStyle name="20% - Accent2 7 2" xfId="160"/>
    <cellStyle name="20% - Accent2 7 2 2" xfId="37676"/>
    <cellStyle name="20% - Accent2 7 3" xfId="161"/>
    <cellStyle name="20% - Accent2 7 3 2" xfId="37677"/>
    <cellStyle name="20% - Accent2 7 4" xfId="162"/>
    <cellStyle name="20% - Accent2 7 4 2" xfId="37678"/>
    <cellStyle name="20% - Accent2 7 5" xfId="163"/>
    <cellStyle name="20% - Accent2 7 5 2" xfId="37679"/>
    <cellStyle name="20% - Accent2 7 6" xfId="164"/>
    <cellStyle name="20% - Accent2 7 6 2" xfId="37680"/>
    <cellStyle name="20% - Accent2 7 7" xfId="165"/>
    <cellStyle name="20% - Accent2 7 7 2" xfId="37681"/>
    <cellStyle name="20% - Accent2 7 8" xfId="166"/>
    <cellStyle name="20% - Accent2 7 8 2" xfId="37682"/>
    <cellStyle name="20% - Accent2 7 9" xfId="167"/>
    <cellStyle name="20% - Accent2 7 9 2" xfId="37683"/>
    <cellStyle name="20% - Accent2 8" xfId="168"/>
    <cellStyle name="20% - Accent2 8 2" xfId="37684"/>
    <cellStyle name="20% - Accent2 9" xfId="169"/>
    <cellStyle name="20% - Accent2 9 2" xfId="37685"/>
    <cellStyle name="20% - Accent3 10" xfId="170"/>
    <cellStyle name="20% - Accent3 10 2" xfId="37686"/>
    <cellStyle name="20% - Accent3 11" xfId="171"/>
    <cellStyle name="20% - Accent3 11 2" xfId="37687"/>
    <cellStyle name="20% - Accent3 12" xfId="172"/>
    <cellStyle name="20% - Accent3 12 10" xfId="173"/>
    <cellStyle name="20% - Accent3 12 10 2" xfId="37688"/>
    <cellStyle name="20% - Accent3 12 11" xfId="174"/>
    <cellStyle name="20% - Accent3 12 11 2" xfId="37689"/>
    <cellStyle name="20% - Accent3 12 12" xfId="175"/>
    <cellStyle name="20% - Accent3 12 12 2" xfId="37690"/>
    <cellStyle name="20% - Accent3 12 13" xfId="176"/>
    <cellStyle name="20% - Accent3 12 13 2" xfId="37691"/>
    <cellStyle name="20% - Accent3 12 14" xfId="177"/>
    <cellStyle name="20% - Accent3 12 14 2" xfId="37692"/>
    <cellStyle name="20% - Accent3 12 15" xfId="178"/>
    <cellStyle name="20% - Accent3 12 15 2" xfId="37693"/>
    <cellStyle name="20% - Accent3 12 16" xfId="179"/>
    <cellStyle name="20% - Accent3 12 16 2" xfId="37694"/>
    <cellStyle name="20% - Accent3 12 17" xfId="180"/>
    <cellStyle name="20% - Accent3 12 17 2" xfId="37695"/>
    <cellStyle name="20% - Accent3 12 18" xfId="181"/>
    <cellStyle name="20% - Accent3 12 18 2" xfId="37696"/>
    <cellStyle name="20% - Accent3 12 19" xfId="182"/>
    <cellStyle name="20% - Accent3 12 19 2" xfId="37697"/>
    <cellStyle name="20% - Accent3 12 2" xfId="183"/>
    <cellStyle name="20% - Accent3 12 2 2" xfId="37698"/>
    <cellStyle name="20% - Accent3 12 20" xfId="184"/>
    <cellStyle name="20% - Accent3 12 20 2" xfId="37699"/>
    <cellStyle name="20% - Accent3 12 21" xfId="185"/>
    <cellStyle name="20% - Accent3 12 21 2" xfId="37700"/>
    <cellStyle name="20% - Accent3 12 22" xfId="186"/>
    <cellStyle name="20% - Accent3 12 22 2" xfId="37701"/>
    <cellStyle name="20% - Accent3 12 23" xfId="187"/>
    <cellStyle name="20% - Accent3 12 23 2" xfId="37702"/>
    <cellStyle name="20% - Accent3 12 24" xfId="188"/>
    <cellStyle name="20% - Accent3 12 24 2" xfId="37703"/>
    <cellStyle name="20% - Accent3 12 25" xfId="189"/>
    <cellStyle name="20% - Accent3 12 25 2" xfId="37704"/>
    <cellStyle name="20% - Accent3 12 26" xfId="190"/>
    <cellStyle name="20% - Accent3 12 26 2" xfId="37705"/>
    <cellStyle name="20% - Accent3 12 27" xfId="191"/>
    <cellStyle name="20% - Accent3 12 27 2" xfId="37706"/>
    <cellStyle name="20% - Accent3 12 28" xfId="192"/>
    <cellStyle name="20% - Accent3 12 28 2" xfId="37707"/>
    <cellStyle name="20% - Accent3 12 29" xfId="193"/>
    <cellStyle name="20% - Accent3 12 29 2" xfId="37708"/>
    <cellStyle name="20% - Accent3 12 3" xfId="194"/>
    <cellStyle name="20% - Accent3 12 3 2" xfId="37709"/>
    <cellStyle name="20% - Accent3 12 30" xfId="195"/>
    <cellStyle name="20% - Accent3 12 30 2" xfId="37710"/>
    <cellStyle name="20% - Accent3 12 31" xfId="37711"/>
    <cellStyle name="20% - Accent3 12 4" xfId="196"/>
    <cellStyle name="20% - Accent3 12 4 2" xfId="37712"/>
    <cellStyle name="20% - Accent3 12 5" xfId="197"/>
    <cellStyle name="20% - Accent3 12 5 2" xfId="37713"/>
    <cellStyle name="20% - Accent3 12 6" xfId="198"/>
    <cellStyle name="20% - Accent3 12 6 2" xfId="37714"/>
    <cellStyle name="20% - Accent3 12 7" xfId="199"/>
    <cellStyle name="20% - Accent3 12 7 2" xfId="37715"/>
    <cellStyle name="20% - Accent3 12 8" xfId="200"/>
    <cellStyle name="20% - Accent3 12 8 2" xfId="37716"/>
    <cellStyle name="20% - Accent3 12 9" xfId="201"/>
    <cellStyle name="20% - Accent3 12 9 2" xfId="37717"/>
    <cellStyle name="20% - Accent3 13" xfId="202"/>
    <cellStyle name="20% - Accent3 13 2" xfId="37718"/>
    <cellStyle name="20% - Accent3 14" xfId="203"/>
    <cellStyle name="20% - Accent3 14 2" xfId="37719"/>
    <cellStyle name="20% - Accent3 15" xfId="204"/>
    <cellStyle name="20% - Accent3 15 2" xfId="37720"/>
    <cellStyle name="20% - Accent3 16" xfId="205"/>
    <cellStyle name="20% - Accent3 16 2" xfId="37721"/>
    <cellStyle name="20% - Accent3 17" xfId="206"/>
    <cellStyle name="20% - Accent3 18" xfId="207"/>
    <cellStyle name="20% - Accent3 19" xfId="37722"/>
    <cellStyle name="20% - Accent3 2" xfId="208"/>
    <cellStyle name="20% - Accent3 2 10" xfId="209"/>
    <cellStyle name="20% - Accent3 2 11" xfId="210"/>
    <cellStyle name="20% - Accent3 2 12" xfId="37723"/>
    <cellStyle name="20% - Accent3 2 13" xfId="37724"/>
    <cellStyle name="20% - Accent3 2 14" xfId="37725"/>
    <cellStyle name="20% - Accent3 2 15" xfId="37726"/>
    <cellStyle name="20% - Accent3 2 16" xfId="37727"/>
    <cellStyle name="20% - Accent3 2 17" xfId="37728"/>
    <cellStyle name="20% - Accent3 2 18" xfId="37729"/>
    <cellStyle name="20% - Accent3 2 19" xfId="37730"/>
    <cellStyle name="20% - Accent3 2 2" xfId="211"/>
    <cellStyle name="20% - Accent3 2 2 2" xfId="37731"/>
    <cellStyle name="20% - Accent3 2 20" xfId="37732"/>
    <cellStyle name="20% - Accent3 2 21" xfId="37733"/>
    <cellStyle name="20% - Accent3 2 22" xfId="37734"/>
    <cellStyle name="20% - Accent3 2 23" xfId="37735"/>
    <cellStyle name="20% - Accent3 2 24" xfId="37736"/>
    <cellStyle name="20% - Accent3 2 3" xfId="212"/>
    <cellStyle name="20% - Accent3 2 3 2" xfId="37737"/>
    <cellStyle name="20% - Accent3 2 4" xfId="213"/>
    <cellStyle name="20% - Accent3 2 4 2" xfId="37738"/>
    <cellStyle name="20% - Accent3 2 5" xfId="214"/>
    <cellStyle name="20% - Accent3 2 5 2" xfId="37739"/>
    <cellStyle name="20% - Accent3 2 6" xfId="215"/>
    <cellStyle name="20% - Accent3 2 6 2" xfId="37740"/>
    <cellStyle name="20% - Accent3 2 7" xfId="216"/>
    <cellStyle name="20% - Accent3 2 7 2" xfId="37741"/>
    <cellStyle name="20% - Accent3 2 8" xfId="217"/>
    <cellStyle name="20% - Accent3 2 8 2" xfId="37742"/>
    <cellStyle name="20% - Accent3 2 9" xfId="218"/>
    <cellStyle name="20% - Accent3 20" xfId="37743"/>
    <cellStyle name="20% - Accent3 21" xfId="37744"/>
    <cellStyle name="20% - Accent3 22" xfId="37745"/>
    <cellStyle name="20% - Accent3 23" xfId="37746"/>
    <cellStyle name="20% - Accent3 24" xfId="37747"/>
    <cellStyle name="20% - Accent3 25" xfId="37748"/>
    <cellStyle name="20% - Accent3 26" xfId="37749"/>
    <cellStyle name="20% - Accent3 27" xfId="37750"/>
    <cellStyle name="20% - Accent3 28" xfId="37751"/>
    <cellStyle name="20% - Accent3 29" xfId="37752"/>
    <cellStyle name="20% - Accent3 3" xfId="219"/>
    <cellStyle name="20% - Accent3 3 2" xfId="220"/>
    <cellStyle name="20% - Accent3 3 2 2" xfId="37753"/>
    <cellStyle name="20% - Accent3 3 3" xfId="37754"/>
    <cellStyle name="20% - Accent3 30" xfId="37755"/>
    <cellStyle name="20% - Accent3 4" xfId="221"/>
    <cellStyle name="20% - Accent3 4 2" xfId="222"/>
    <cellStyle name="20% - Accent3 4 2 2" xfId="37756"/>
    <cellStyle name="20% - Accent3 4 3" xfId="37757"/>
    <cellStyle name="20% - Accent3 5" xfId="223"/>
    <cellStyle name="20% - Accent3 5 2" xfId="224"/>
    <cellStyle name="20% - Accent3 5 2 2" xfId="37758"/>
    <cellStyle name="20% - Accent3 5 3" xfId="37759"/>
    <cellStyle name="20% - Accent3 6" xfId="225"/>
    <cellStyle name="20% - Accent3 6 2" xfId="226"/>
    <cellStyle name="20% - Accent3 6 2 2" xfId="37760"/>
    <cellStyle name="20% - Accent3 6 3" xfId="227"/>
    <cellStyle name="20% - Accent3 6 3 2" xfId="37761"/>
    <cellStyle name="20% - Accent3 6 4" xfId="228"/>
    <cellStyle name="20% - Accent3 6 5" xfId="37762"/>
    <cellStyle name="20% - Accent3 7" xfId="229"/>
    <cellStyle name="20% - Accent3 7 10" xfId="230"/>
    <cellStyle name="20% - Accent3 7 10 2" xfId="37763"/>
    <cellStyle name="20% - Accent3 7 11" xfId="231"/>
    <cellStyle name="20% - Accent3 7 11 2" xfId="37764"/>
    <cellStyle name="20% - Accent3 7 12" xfId="37765"/>
    <cellStyle name="20% - Accent3 7 2" xfId="232"/>
    <cellStyle name="20% - Accent3 7 2 2" xfId="37766"/>
    <cellStyle name="20% - Accent3 7 3" xfId="233"/>
    <cellStyle name="20% - Accent3 7 3 2" xfId="37767"/>
    <cellStyle name="20% - Accent3 7 4" xfId="234"/>
    <cellStyle name="20% - Accent3 7 4 2" xfId="37768"/>
    <cellStyle name="20% - Accent3 7 5" xfId="235"/>
    <cellStyle name="20% - Accent3 7 5 2" xfId="37769"/>
    <cellStyle name="20% - Accent3 7 6" xfId="236"/>
    <cellStyle name="20% - Accent3 7 6 2" xfId="37770"/>
    <cellStyle name="20% - Accent3 7 7" xfId="237"/>
    <cellStyle name="20% - Accent3 7 7 2" xfId="37771"/>
    <cellStyle name="20% - Accent3 7 8" xfId="238"/>
    <cellStyle name="20% - Accent3 7 8 2" xfId="37772"/>
    <cellStyle name="20% - Accent3 7 9" xfId="239"/>
    <cellStyle name="20% - Accent3 7 9 2" xfId="37773"/>
    <cellStyle name="20% - Accent3 8" xfId="240"/>
    <cellStyle name="20% - Accent3 8 2" xfId="37774"/>
    <cellStyle name="20% - Accent3 9" xfId="241"/>
    <cellStyle name="20% - Accent3 9 2" xfId="37775"/>
    <cellStyle name="20% - Accent4 10" xfId="242"/>
    <cellStyle name="20% - Accent4 10 2" xfId="37776"/>
    <cellStyle name="20% - Accent4 11" xfId="243"/>
    <cellStyle name="20% - Accent4 11 2" xfId="37777"/>
    <cellStyle name="20% - Accent4 12" xfId="244"/>
    <cellStyle name="20% - Accent4 12 10" xfId="245"/>
    <cellStyle name="20% - Accent4 12 10 2" xfId="37778"/>
    <cellStyle name="20% - Accent4 12 11" xfId="246"/>
    <cellStyle name="20% - Accent4 12 11 2" xfId="37779"/>
    <cellStyle name="20% - Accent4 12 12" xfId="247"/>
    <cellStyle name="20% - Accent4 12 12 2" xfId="37780"/>
    <cellStyle name="20% - Accent4 12 13" xfId="248"/>
    <cellStyle name="20% - Accent4 12 13 2" xfId="37781"/>
    <cellStyle name="20% - Accent4 12 14" xfId="249"/>
    <cellStyle name="20% - Accent4 12 14 2" xfId="37782"/>
    <cellStyle name="20% - Accent4 12 15" xfId="250"/>
    <cellStyle name="20% - Accent4 12 15 2" xfId="37783"/>
    <cellStyle name="20% - Accent4 12 16" xfId="251"/>
    <cellStyle name="20% - Accent4 12 16 2" xfId="37784"/>
    <cellStyle name="20% - Accent4 12 17" xfId="252"/>
    <cellStyle name="20% - Accent4 12 17 2" xfId="37785"/>
    <cellStyle name="20% - Accent4 12 18" xfId="253"/>
    <cellStyle name="20% - Accent4 12 18 2" xfId="37786"/>
    <cellStyle name="20% - Accent4 12 19" xfId="254"/>
    <cellStyle name="20% - Accent4 12 19 2" xfId="37787"/>
    <cellStyle name="20% - Accent4 12 2" xfId="255"/>
    <cellStyle name="20% - Accent4 12 2 2" xfId="37788"/>
    <cellStyle name="20% - Accent4 12 20" xfId="256"/>
    <cellStyle name="20% - Accent4 12 20 2" xfId="37789"/>
    <cellStyle name="20% - Accent4 12 21" xfId="257"/>
    <cellStyle name="20% - Accent4 12 21 2" xfId="37790"/>
    <cellStyle name="20% - Accent4 12 22" xfId="258"/>
    <cellStyle name="20% - Accent4 12 22 2" xfId="37791"/>
    <cellStyle name="20% - Accent4 12 23" xfId="259"/>
    <cellStyle name="20% - Accent4 12 23 2" xfId="37792"/>
    <cellStyle name="20% - Accent4 12 24" xfId="260"/>
    <cellStyle name="20% - Accent4 12 24 2" xfId="37793"/>
    <cellStyle name="20% - Accent4 12 25" xfId="261"/>
    <cellStyle name="20% - Accent4 12 25 2" xfId="37794"/>
    <cellStyle name="20% - Accent4 12 26" xfId="262"/>
    <cellStyle name="20% - Accent4 12 26 2" xfId="37795"/>
    <cellStyle name="20% - Accent4 12 27" xfId="263"/>
    <cellStyle name="20% - Accent4 12 27 2" xfId="37796"/>
    <cellStyle name="20% - Accent4 12 28" xfId="264"/>
    <cellStyle name="20% - Accent4 12 28 2" xfId="37797"/>
    <cellStyle name="20% - Accent4 12 29" xfId="265"/>
    <cellStyle name="20% - Accent4 12 29 2" xfId="37798"/>
    <cellStyle name="20% - Accent4 12 3" xfId="266"/>
    <cellStyle name="20% - Accent4 12 3 2" xfId="37799"/>
    <cellStyle name="20% - Accent4 12 30" xfId="267"/>
    <cellStyle name="20% - Accent4 12 30 2" xfId="37800"/>
    <cellStyle name="20% - Accent4 12 31" xfId="37801"/>
    <cellStyle name="20% - Accent4 12 4" xfId="268"/>
    <cellStyle name="20% - Accent4 12 4 2" xfId="37802"/>
    <cellStyle name="20% - Accent4 12 5" xfId="269"/>
    <cellStyle name="20% - Accent4 12 5 2" xfId="37803"/>
    <cellStyle name="20% - Accent4 12 6" xfId="270"/>
    <cellStyle name="20% - Accent4 12 6 2" xfId="37804"/>
    <cellStyle name="20% - Accent4 12 7" xfId="271"/>
    <cellStyle name="20% - Accent4 12 7 2" xfId="37805"/>
    <cellStyle name="20% - Accent4 12 8" xfId="272"/>
    <cellStyle name="20% - Accent4 12 8 2" xfId="37806"/>
    <cellStyle name="20% - Accent4 12 9" xfId="273"/>
    <cellStyle name="20% - Accent4 12 9 2" xfId="37807"/>
    <cellStyle name="20% - Accent4 13" xfId="274"/>
    <cellStyle name="20% - Accent4 13 2" xfId="37808"/>
    <cellStyle name="20% - Accent4 14" xfId="275"/>
    <cellStyle name="20% - Accent4 14 2" xfId="37809"/>
    <cellStyle name="20% - Accent4 15" xfId="276"/>
    <cellStyle name="20% - Accent4 15 2" xfId="37810"/>
    <cellStyle name="20% - Accent4 16" xfId="277"/>
    <cellStyle name="20% - Accent4 16 2" xfId="37811"/>
    <cellStyle name="20% - Accent4 17" xfId="278"/>
    <cellStyle name="20% - Accent4 18" xfId="279"/>
    <cellStyle name="20% - Accent4 19" xfId="37812"/>
    <cellStyle name="20% - Accent4 2" xfId="280"/>
    <cellStyle name="20% - Accent4 2 10" xfId="281"/>
    <cellStyle name="20% - Accent4 2 11" xfId="282"/>
    <cellStyle name="20% - Accent4 2 12" xfId="37813"/>
    <cellStyle name="20% - Accent4 2 13" xfId="37814"/>
    <cellStyle name="20% - Accent4 2 14" xfId="37815"/>
    <cellStyle name="20% - Accent4 2 15" xfId="37816"/>
    <cellStyle name="20% - Accent4 2 16" xfId="37817"/>
    <cellStyle name="20% - Accent4 2 17" xfId="37818"/>
    <cellStyle name="20% - Accent4 2 18" xfId="37819"/>
    <cellStyle name="20% - Accent4 2 19" xfId="37820"/>
    <cellStyle name="20% - Accent4 2 2" xfId="283"/>
    <cellStyle name="20% - Accent4 2 2 2" xfId="37821"/>
    <cellStyle name="20% - Accent4 2 20" xfId="37822"/>
    <cellStyle name="20% - Accent4 2 21" xfId="37823"/>
    <cellStyle name="20% - Accent4 2 22" xfId="37824"/>
    <cellStyle name="20% - Accent4 2 23" xfId="37825"/>
    <cellStyle name="20% - Accent4 2 24" xfId="37826"/>
    <cellStyle name="20% - Accent4 2 3" xfId="284"/>
    <cellStyle name="20% - Accent4 2 3 2" xfId="37827"/>
    <cellStyle name="20% - Accent4 2 4" xfId="285"/>
    <cellStyle name="20% - Accent4 2 4 2" xfId="37828"/>
    <cellStyle name="20% - Accent4 2 5" xfId="286"/>
    <cellStyle name="20% - Accent4 2 5 2" xfId="37829"/>
    <cellStyle name="20% - Accent4 2 6" xfId="287"/>
    <cellStyle name="20% - Accent4 2 6 2" xfId="37830"/>
    <cellStyle name="20% - Accent4 2 7" xfId="288"/>
    <cellStyle name="20% - Accent4 2 7 2" xfId="37831"/>
    <cellStyle name="20% - Accent4 2 8" xfId="289"/>
    <cellStyle name="20% - Accent4 2 8 2" xfId="37832"/>
    <cellStyle name="20% - Accent4 2 9" xfId="290"/>
    <cellStyle name="20% - Accent4 20" xfId="37833"/>
    <cellStyle name="20% - Accent4 21" xfId="37834"/>
    <cellStyle name="20% - Accent4 22" xfId="37835"/>
    <cellStyle name="20% - Accent4 23" xfId="37836"/>
    <cellStyle name="20% - Accent4 24" xfId="37837"/>
    <cellStyle name="20% - Accent4 25" xfId="37838"/>
    <cellStyle name="20% - Accent4 26" xfId="37839"/>
    <cellStyle name="20% - Accent4 27" xfId="37840"/>
    <cellStyle name="20% - Accent4 28" xfId="37841"/>
    <cellStyle name="20% - Accent4 29" xfId="37842"/>
    <cellStyle name="20% - Accent4 3" xfId="291"/>
    <cellStyle name="20% - Accent4 3 2" xfId="292"/>
    <cellStyle name="20% - Accent4 3 2 2" xfId="37843"/>
    <cellStyle name="20% - Accent4 3 3" xfId="37844"/>
    <cellStyle name="20% - Accent4 30" xfId="37845"/>
    <cellStyle name="20% - Accent4 4" xfId="293"/>
    <cellStyle name="20% - Accent4 4 2" xfId="294"/>
    <cellStyle name="20% - Accent4 4 2 2" xfId="37846"/>
    <cellStyle name="20% - Accent4 4 3" xfId="37847"/>
    <cellStyle name="20% - Accent4 5" xfId="295"/>
    <cellStyle name="20% - Accent4 5 2" xfId="296"/>
    <cellStyle name="20% - Accent4 5 2 2" xfId="37848"/>
    <cellStyle name="20% - Accent4 5 3" xfId="37849"/>
    <cellStyle name="20% - Accent4 6" xfId="297"/>
    <cellStyle name="20% - Accent4 6 2" xfId="298"/>
    <cellStyle name="20% - Accent4 6 2 2" xfId="37850"/>
    <cellStyle name="20% - Accent4 6 3" xfId="299"/>
    <cellStyle name="20% - Accent4 6 3 2" xfId="37851"/>
    <cellStyle name="20% - Accent4 6 4" xfId="300"/>
    <cellStyle name="20% - Accent4 6 5" xfId="37852"/>
    <cellStyle name="20% - Accent4 7" xfId="301"/>
    <cellStyle name="20% - Accent4 7 10" xfId="302"/>
    <cellStyle name="20% - Accent4 7 10 2" xfId="37853"/>
    <cellStyle name="20% - Accent4 7 11" xfId="303"/>
    <cellStyle name="20% - Accent4 7 11 2" xfId="37854"/>
    <cellStyle name="20% - Accent4 7 12" xfId="37855"/>
    <cellStyle name="20% - Accent4 7 2" xfId="304"/>
    <cellStyle name="20% - Accent4 7 2 2" xfId="37856"/>
    <cellStyle name="20% - Accent4 7 3" xfId="305"/>
    <cellStyle name="20% - Accent4 7 3 2" xfId="37857"/>
    <cellStyle name="20% - Accent4 7 4" xfId="306"/>
    <cellStyle name="20% - Accent4 7 4 2" xfId="37858"/>
    <cellStyle name="20% - Accent4 7 5" xfId="307"/>
    <cellStyle name="20% - Accent4 7 5 2" xfId="37859"/>
    <cellStyle name="20% - Accent4 7 6" xfId="308"/>
    <cellStyle name="20% - Accent4 7 6 2" xfId="37860"/>
    <cellStyle name="20% - Accent4 7 7" xfId="309"/>
    <cellStyle name="20% - Accent4 7 7 2" xfId="37861"/>
    <cellStyle name="20% - Accent4 7 8" xfId="310"/>
    <cellStyle name="20% - Accent4 7 8 2" xfId="37862"/>
    <cellStyle name="20% - Accent4 7 9" xfId="311"/>
    <cellStyle name="20% - Accent4 7 9 2" xfId="37863"/>
    <cellStyle name="20% - Accent4 8" xfId="312"/>
    <cellStyle name="20% - Accent4 8 2" xfId="37864"/>
    <cellStyle name="20% - Accent4 9" xfId="313"/>
    <cellStyle name="20% - Accent4 9 2" xfId="37865"/>
    <cellStyle name="20% - Accent5 10" xfId="314"/>
    <cellStyle name="20% - Accent5 10 2" xfId="37866"/>
    <cellStyle name="20% - Accent5 11" xfId="315"/>
    <cellStyle name="20% - Accent5 11 2" xfId="37867"/>
    <cellStyle name="20% - Accent5 12" xfId="316"/>
    <cellStyle name="20% - Accent5 12 10" xfId="317"/>
    <cellStyle name="20% - Accent5 12 10 2" xfId="37868"/>
    <cellStyle name="20% - Accent5 12 11" xfId="318"/>
    <cellStyle name="20% - Accent5 12 11 2" xfId="37869"/>
    <cellStyle name="20% - Accent5 12 12" xfId="319"/>
    <cellStyle name="20% - Accent5 12 12 2" xfId="37870"/>
    <cellStyle name="20% - Accent5 12 13" xfId="320"/>
    <cellStyle name="20% - Accent5 12 13 2" xfId="37871"/>
    <cellStyle name="20% - Accent5 12 14" xfId="321"/>
    <cellStyle name="20% - Accent5 12 14 2" xfId="37872"/>
    <cellStyle name="20% - Accent5 12 15" xfId="322"/>
    <cellStyle name="20% - Accent5 12 15 2" xfId="37873"/>
    <cellStyle name="20% - Accent5 12 16" xfId="323"/>
    <cellStyle name="20% - Accent5 12 16 2" xfId="37874"/>
    <cellStyle name="20% - Accent5 12 17" xfId="324"/>
    <cellStyle name="20% - Accent5 12 17 2" xfId="37875"/>
    <cellStyle name="20% - Accent5 12 18" xfId="325"/>
    <cellStyle name="20% - Accent5 12 18 2" xfId="37876"/>
    <cellStyle name="20% - Accent5 12 19" xfId="326"/>
    <cellStyle name="20% - Accent5 12 19 2" xfId="37877"/>
    <cellStyle name="20% - Accent5 12 2" xfId="327"/>
    <cellStyle name="20% - Accent5 12 2 2" xfId="37878"/>
    <cellStyle name="20% - Accent5 12 20" xfId="328"/>
    <cellStyle name="20% - Accent5 12 20 2" xfId="37879"/>
    <cellStyle name="20% - Accent5 12 21" xfId="329"/>
    <cellStyle name="20% - Accent5 12 21 2" xfId="37880"/>
    <cellStyle name="20% - Accent5 12 22" xfId="330"/>
    <cellStyle name="20% - Accent5 12 22 2" xfId="37881"/>
    <cellStyle name="20% - Accent5 12 23" xfId="331"/>
    <cellStyle name="20% - Accent5 12 23 2" xfId="37882"/>
    <cellStyle name="20% - Accent5 12 24" xfId="332"/>
    <cellStyle name="20% - Accent5 12 24 2" xfId="37883"/>
    <cellStyle name="20% - Accent5 12 25" xfId="333"/>
    <cellStyle name="20% - Accent5 12 25 2" xfId="37884"/>
    <cellStyle name="20% - Accent5 12 26" xfId="334"/>
    <cellStyle name="20% - Accent5 12 26 2" xfId="37885"/>
    <cellStyle name="20% - Accent5 12 27" xfId="335"/>
    <cellStyle name="20% - Accent5 12 27 2" xfId="37886"/>
    <cellStyle name="20% - Accent5 12 28" xfId="336"/>
    <cellStyle name="20% - Accent5 12 28 2" xfId="37887"/>
    <cellStyle name="20% - Accent5 12 29" xfId="337"/>
    <cellStyle name="20% - Accent5 12 29 2" xfId="37888"/>
    <cellStyle name="20% - Accent5 12 3" xfId="338"/>
    <cellStyle name="20% - Accent5 12 3 2" xfId="37889"/>
    <cellStyle name="20% - Accent5 12 30" xfId="339"/>
    <cellStyle name="20% - Accent5 12 30 2" xfId="37890"/>
    <cellStyle name="20% - Accent5 12 31" xfId="37891"/>
    <cellStyle name="20% - Accent5 12 4" xfId="340"/>
    <cellStyle name="20% - Accent5 12 4 2" xfId="37892"/>
    <cellStyle name="20% - Accent5 12 5" xfId="341"/>
    <cellStyle name="20% - Accent5 12 5 2" xfId="37893"/>
    <cellStyle name="20% - Accent5 12 6" xfId="342"/>
    <cellStyle name="20% - Accent5 12 6 2" xfId="37894"/>
    <cellStyle name="20% - Accent5 12 7" xfId="343"/>
    <cellStyle name="20% - Accent5 12 7 2" xfId="37895"/>
    <cellStyle name="20% - Accent5 12 8" xfId="344"/>
    <cellStyle name="20% - Accent5 12 8 2" xfId="37896"/>
    <cellStyle name="20% - Accent5 12 9" xfId="345"/>
    <cellStyle name="20% - Accent5 12 9 2" xfId="37897"/>
    <cellStyle name="20% - Accent5 13" xfId="346"/>
    <cellStyle name="20% - Accent5 13 2" xfId="37898"/>
    <cellStyle name="20% - Accent5 14" xfId="347"/>
    <cellStyle name="20% - Accent5 14 2" xfId="37899"/>
    <cellStyle name="20% - Accent5 15" xfId="348"/>
    <cellStyle name="20% - Accent5 15 2" xfId="37900"/>
    <cellStyle name="20% - Accent5 16" xfId="349"/>
    <cellStyle name="20% - Accent5 16 2" xfId="37901"/>
    <cellStyle name="20% - Accent5 17" xfId="350"/>
    <cellStyle name="20% - Accent5 18" xfId="351"/>
    <cellStyle name="20% - Accent5 19" xfId="37902"/>
    <cellStyle name="20% - Accent5 2" xfId="352"/>
    <cellStyle name="20% - Accent5 2 10" xfId="353"/>
    <cellStyle name="20% - Accent5 2 11" xfId="354"/>
    <cellStyle name="20% - Accent5 2 12" xfId="37903"/>
    <cellStyle name="20% - Accent5 2 13" xfId="37904"/>
    <cellStyle name="20% - Accent5 2 14" xfId="37905"/>
    <cellStyle name="20% - Accent5 2 15" xfId="37906"/>
    <cellStyle name="20% - Accent5 2 16" xfId="37907"/>
    <cellStyle name="20% - Accent5 2 17" xfId="37908"/>
    <cellStyle name="20% - Accent5 2 18" xfId="37909"/>
    <cellStyle name="20% - Accent5 2 19" xfId="37910"/>
    <cellStyle name="20% - Accent5 2 2" xfId="355"/>
    <cellStyle name="20% - Accent5 2 2 2" xfId="37911"/>
    <cellStyle name="20% - Accent5 2 20" xfId="37912"/>
    <cellStyle name="20% - Accent5 2 21" xfId="37913"/>
    <cellStyle name="20% - Accent5 2 22" xfId="37914"/>
    <cellStyle name="20% - Accent5 2 23" xfId="37915"/>
    <cellStyle name="20% - Accent5 2 24" xfId="37916"/>
    <cellStyle name="20% - Accent5 2 3" xfId="356"/>
    <cellStyle name="20% - Accent5 2 3 2" xfId="37917"/>
    <cellStyle name="20% - Accent5 2 4" xfId="357"/>
    <cellStyle name="20% - Accent5 2 4 2" xfId="37918"/>
    <cellStyle name="20% - Accent5 2 5" xfId="358"/>
    <cellStyle name="20% - Accent5 2 5 2" xfId="37919"/>
    <cellStyle name="20% - Accent5 2 6" xfId="359"/>
    <cellStyle name="20% - Accent5 2 6 2" xfId="37920"/>
    <cellStyle name="20% - Accent5 2 7" xfId="360"/>
    <cellStyle name="20% - Accent5 2 7 2" xfId="37921"/>
    <cellStyle name="20% - Accent5 2 8" xfId="361"/>
    <cellStyle name="20% - Accent5 2 8 2" xfId="37922"/>
    <cellStyle name="20% - Accent5 2 9" xfId="362"/>
    <cellStyle name="20% - Accent5 20" xfId="37923"/>
    <cellStyle name="20% - Accent5 21" xfId="37924"/>
    <cellStyle name="20% - Accent5 22" xfId="37925"/>
    <cellStyle name="20% - Accent5 23" xfId="37926"/>
    <cellStyle name="20% - Accent5 24" xfId="37927"/>
    <cellStyle name="20% - Accent5 25" xfId="37928"/>
    <cellStyle name="20% - Accent5 26" xfId="37929"/>
    <cellStyle name="20% - Accent5 27" xfId="37930"/>
    <cellStyle name="20% - Accent5 28" xfId="37931"/>
    <cellStyle name="20% - Accent5 29" xfId="37932"/>
    <cellStyle name="20% - Accent5 3" xfId="363"/>
    <cellStyle name="20% - Accent5 3 2" xfId="364"/>
    <cellStyle name="20% - Accent5 3 2 2" xfId="37933"/>
    <cellStyle name="20% - Accent5 3 3" xfId="37934"/>
    <cellStyle name="20% - Accent5 4" xfId="365"/>
    <cellStyle name="20% - Accent5 4 2" xfId="366"/>
    <cellStyle name="20% - Accent5 4 2 2" xfId="37935"/>
    <cellStyle name="20% - Accent5 4 3" xfId="37936"/>
    <cellStyle name="20% - Accent5 5" xfId="367"/>
    <cellStyle name="20% - Accent5 5 2" xfId="368"/>
    <cellStyle name="20% - Accent5 5 2 2" xfId="37937"/>
    <cellStyle name="20% - Accent5 5 3" xfId="37938"/>
    <cellStyle name="20% - Accent5 6" xfId="369"/>
    <cellStyle name="20% - Accent5 6 2" xfId="370"/>
    <cellStyle name="20% - Accent5 6 2 2" xfId="37939"/>
    <cellStyle name="20% - Accent5 6 3" xfId="371"/>
    <cellStyle name="20% - Accent5 6 3 2" xfId="37940"/>
    <cellStyle name="20% - Accent5 6 4" xfId="372"/>
    <cellStyle name="20% - Accent5 6 5" xfId="37941"/>
    <cellStyle name="20% - Accent5 7" xfId="373"/>
    <cellStyle name="20% - Accent5 7 10" xfId="374"/>
    <cellStyle name="20% - Accent5 7 10 2" xfId="37942"/>
    <cellStyle name="20% - Accent5 7 11" xfId="375"/>
    <cellStyle name="20% - Accent5 7 11 2" xfId="37943"/>
    <cellStyle name="20% - Accent5 7 12" xfId="37944"/>
    <cellStyle name="20% - Accent5 7 2" xfId="376"/>
    <cellStyle name="20% - Accent5 7 2 2" xfId="37945"/>
    <cellStyle name="20% - Accent5 7 3" xfId="377"/>
    <cellStyle name="20% - Accent5 7 3 2" xfId="37946"/>
    <cellStyle name="20% - Accent5 7 4" xfId="378"/>
    <cellStyle name="20% - Accent5 7 4 2" xfId="37947"/>
    <cellStyle name="20% - Accent5 7 5" xfId="379"/>
    <cellStyle name="20% - Accent5 7 5 2" xfId="37948"/>
    <cellStyle name="20% - Accent5 7 6" xfId="380"/>
    <cellStyle name="20% - Accent5 7 6 2" xfId="37949"/>
    <cellStyle name="20% - Accent5 7 7" xfId="381"/>
    <cellStyle name="20% - Accent5 7 7 2" xfId="37950"/>
    <cellStyle name="20% - Accent5 7 8" xfId="382"/>
    <cellStyle name="20% - Accent5 7 8 2" xfId="37951"/>
    <cellStyle name="20% - Accent5 7 9" xfId="383"/>
    <cellStyle name="20% - Accent5 7 9 2" xfId="37952"/>
    <cellStyle name="20% - Accent5 8" xfId="384"/>
    <cellStyle name="20% - Accent5 8 2" xfId="37953"/>
    <cellStyle name="20% - Accent5 9" xfId="385"/>
    <cellStyle name="20% - Accent5 9 2" xfId="37954"/>
    <cellStyle name="20% - Accent6 10" xfId="386"/>
    <cellStyle name="20% - Accent6 10 2" xfId="37955"/>
    <cellStyle name="20% - Accent6 11" xfId="387"/>
    <cellStyle name="20% - Accent6 11 2" xfId="37956"/>
    <cellStyle name="20% - Accent6 12" xfId="388"/>
    <cellStyle name="20% - Accent6 12 10" xfId="389"/>
    <cellStyle name="20% - Accent6 12 10 2" xfId="37957"/>
    <cellStyle name="20% - Accent6 12 11" xfId="390"/>
    <cellStyle name="20% - Accent6 12 11 2" xfId="37958"/>
    <cellStyle name="20% - Accent6 12 12" xfId="391"/>
    <cellStyle name="20% - Accent6 12 12 2" xfId="37959"/>
    <cellStyle name="20% - Accent6 12 13" xfId="392"/>
    <cellStyle name="20% - Accent6 12 13 2" xfId="37960"/>
    <cellStyle name="20% - Accent6 12 14" xfId="393"/>
    <cellStyle name="20% - Accent6 12 14 2" xfId="37961"/>
    <cellStyle name="20% - Accent6 12 15" xfId="394"/>
    <cellStyle name="20% - Accent6 12 15 2" xfId="37962"/>
    <cellStyle name="20% - Accent6 12 16" xfId="395"/>
    <cellStyle name="20% - Accent6 12 16 2" xfId="37963"/>
    <cellStyle name="20% - Accent6 12 17" xfId="396"/>
    <cellStyle name="20% - Accent6 12 17 2" xfId="37964"/>
    <cellStyle name="20% - Accent6 12 18" xfId="397"/>
    <cellStyle name="20% - Accent6 12 18 2" xfId="37965"/>
    <cellStyle name="20% - Accent6 12 19" xfId="398"/>
    <cellStyle name="20% - Accent6 12 19 2" xfId="37966"/>
    <cellStyle name="20% - Accent6 12 2" xfId="399"/>
    <cellStyle name="20% - Accent6 12 2 2" xfId="37967"/>
    <cellStyle name="20% - Accent6 12 20" xfId="400"/>
    <cellStyle name="20% - Accent6 12 20 2" xfId="37968"/>
    <cellStyle name="20% - Accent6 12 21" xfId="401"/>
    <cellStyle name="20% - Accent6 12 21 2" xfId="37969"/>
    <cellStyle name="20% - Accent6 12 22" xfId="402"/>
    <cellStyle name="20% - Accent6 12 22 2" xfId="37970"/>
    <cellStyle name="20% - Accent6 12 23" xfId="403"/>
    <cellStyle name="20% - Accent6 12 23 2" xfId="37971"/>
    <cellStyle name="20% - Accent6 12 24" xfId="404"/>
    <cellStyle name="20% - Accent6 12 24 2" xfId="37972"/>
    <cellStyle name="20% - Accent6 12 25" xfId="405"/>
    <cellStyle name="20% - Accent6 12 25 2" xfId="37973"/>
    <cellStyle name="20% - Accent6 12 26" xfId="406"/>
    <cellStyle name="20% - Accent6 12 26 2" xfId="37974"/>
    <cellStyle name="20% - Accent6 12 27" xfId="407"/>
    <cellStyle name="20% - Accent6 12 27 2" xfId="37975"/>
    <cellStyle name="20% - Accent6 12 28" xfId="408"/>
    <cellStyle name="20% - Accent6 12 28 2" xfId="37976"/>
    <cellStyle name="20% - Accent6 12 29" xfId="409"/>
    <cellStyle name="20% - Accent6 12 29 2" xfId="37977"/>
    <cellStyle name="20% - Accent6 12 3" xfId="410"/>
    <cellStyle name="20% - Accent6 12 3 2" xfId="37978"/>
    <cellStyle name="20% - Accent6 12 30" xfId="411"/>
    <cellStyle name="20% - Accent6 12 30 2" xfId="37979"/>
    <cellStyle name="20% - Accent6 12 31" xfId="37980"/>
    <cellStyle name="20% - Accent6 12 4" xfId="412"/>
    <cellStyle name="20% - Accent6 12 4 2" xfId="37981"/>
    <cellStyle name="20% - Accent6 12 5" xfId="413"/>
    <cellStyle name="20% - Accent6 12 5 2" xfId="37982"/>
    <cellStyle name="20% - Accent6 12 6" xfId="414"/>
    <cellStyle name="20% - Accent6 12 6 2" xfId="37983"/>
    <cellStyle name="20% - Accent6 12 7" xfId="415"/>
    <cellStyle name="20% - Accent6 12 7 2" xfId="37984"/>
    <cellStyle name="20% - Accent6 12 8" xfId="416"/>
    <cellStyle name="20% - Accent6 12 8 2" xfId="37985"/>
    <cellStyle name="20% - Accent6 12 9" xfId="417"/>
    <cellStyle name="20% - Accent6 12 9 2" xfId="37986"/>
    <cellStyle name="20% - Accent6 13" xfId="418"/>
    <cellStyle name="20% - Accent6 13 2" xfId="37987"/>
    <cellStyle name="20% - Accent6 14" xfId="419"/>
    <cellStyle name="20% - Accent6 14 2" xfId="37988"/>
    <cellStyle name="20% - Accent6 15" xfId="420"/>
    <cellStyle name="20% - Accent6 15 2" xfId="37989"/>
    <cellStyle name="20% - Accent6 16" xfId="421"/>
    <cellStyle name="20% - Accent6 16 2" xfId="37990"/>
    <cellStyle name="20% - Accent6 17" xfId="422"/>
    <cellStyle name="20% - Accent6 18" xfId="423"/>
    <cellStyle name="20% - Accent6 19" xfId="37991"/>
    <cellStyle name="20% - Accent6 2" xfId="424"/>
    <cellStyle name="20% - Accent6 2 10" xfId="425"/>
    <cellStyle name="20% - Accent6 2 11" xfId="426"/>
    <cellStyle name="20% - Accent6 2 12" xfId="37992"/>
    <cellStyle name="20% - Accent6 2 13" xfId="37993"/>
    <cellStyle name="20% - Accent6 2 14" xfId="37994"/>
    <cellStyle name="20% - Accent6 2 15" xfId="37995"/>
    <cellStyle name="20% - Accent6 2 16" xfId="37996"/>
    <cellStyle name="20% - Accent6 2 17" xfId="37997"/>
    <cellStyle name="20% - Accent6 2 18" xfId="37998"/>
    <cellStyle name="20% - Accent6 2 19" xfId="37999"/>
    <cellStyle name="20% - Accent6 2 2" xfId="427"/>
    <cellStyle name="20% - Accent6 2 2 2" xfId="38000"/>
    <cellStyle name="20% - Accent6 2 20" xfId="38001"/>
    <cellStyle name="20% - Accent6 2 21" xfId="38002"/>
    <cellStyle name="20% - Accent6 2 22" xfId="38003"/>
    <cellStyle name="20% - Accent6 2 23" xfId="38004"/>
    <cellStyle name="20% - Accent6 2 24" xfId="38005"/>
    <cellStyle name="20% - Accent6 2 3" xfId="428"/>
    <cellStyle name="20% - Accent6 2 3 2" xfId="38006"/>
    <cellStyle name="20% - Accent6 2 4" xfId="429"/>
    <cellStyle name="20% - Accent6 2 4 2" xfId="38007"/>
    <cellStyle name="20% - Accent6 2 5" xfId="430"/>
    <cellStyle name="20% - Accent6 2 5 2" xfId="38008"/>
    <cellStyle name="20% - Accent6 2 6" xfId="431"/>
    <cellStyle name="20% - Accent6 2 6 2" xfId="38009"/>
    <cellStyle name="20% - Accent6 2 7" xfId="432"/>
    <cellStyle name="20% - Accent6 2 7 2" xfId="38010"/>
    <cellStyle name="20% - Accent6 2 8" xfId="433"/>
    <cellStyle name="20% - Accent6 2 8 2" xfId="38011"/>
    <cellStyle name="20% - Accent6 2 9" xfId="434"/>
    <cellStyle name="20% - Accent6 20" xfId="38012"/>
    <cellStyle name="20% - Accent6 21" xfId="38013"/>
    <cellStyle name="20% - Accent6 22" xfId="38014"/>
    <cellStyle name="20% - Accent6 23" xfId="38015"/>
    <cellStyle name="20% - Accent6 24" xfId="38016"/>
    <cellStyle name="20% - Accent6 25" xfId="38017"/>
    <cellStyle name="20% - Accent6 26" xfId="38018"/>
    <cellStyle name="20% - Accent6 27" xfId="38019"/>
    <cellStyle name="20% - Accent6 28" xfId="38020"/>
    <cellStyle name="20% - Accent6 29" xfId="38021"/>
    <cellStyle name="20% - Accent6 3" xfId="435"/>
    <cellStyle name="20% - Accent6 3 2" xfId="436"/>
    <cellStyle name="20% - Accent6 3 2 2" xfId="38022"/>
    <cellStyle name="20% - Accent6 3 3" xfId="38023"/>
    <cellStyle name="20% - Accent6 30" xfId="38024"/>
    <cellStyle name="20% - Accent6 4" xfId="437"/>
    <cellStyle name="20% - Accent6 4 2" xfId="438"/>
    <cellStyle name="20% - Accent6 4 2 2" xfId="38025"/>
    <cellStyle name="20% - Accent6 4 3" xfId="38026"/>
    <cellStyle name="20% - Accent6 5" xfId="439"/>
    <cellStyle name="20% - Accent6 5 2" xfId="440"/>
    <cellStyle name="20% - Accent6 5 2 2" xfId="38027"/>
    <cellStyle name="20% - Accent6 5 3" xfId="38028"/>
    <cellStyle name="20% - Accent6 6" xfId="441"/>
    <cellStyle name="20% - Accent6 6 2" xfId="442"/>
    <cellStyle name="20% - Accent6 6 2 2" xfId="38029"/>
    <cellStyle name="20% - Accent6 6 3" xfId="443"/>
    <cellStyle name="20% - Accent6 6 3 2" xfId="38030"/>
    <cellStyle name="20% - Accent6 6 4" xfId="444"/>
    <cellStyle name="20% - Accent6 6 5" xfId="38031"/>
    <cellStyle name="20% - Accent6 7" xfId="445"/>
    <cellStyle name="20% - Accent6 7 10" xfId="446"/>
    <cellStyle name="20% - Accent6 7 10 2" xfId="38032"/>
    <cellStyle name="20% - Accent6 7 11" xfId="447"/>
    <cellStyle name="20% - Accent6 7 11 2" xfId="38033"/>
    <cellStyle name="20% - Accent6 7 12" xfId="38034"/>
    <cellStyle name="20% - Accent6 7 2" xfId="448"/>
    <cellStyle name="20% - Accent6 7 2 2" xfId="38035"/>
    <cellStyle name="20% - Accent6 7 3" xfId="449"/>
    <cellStyle name="20% - Accent6 7 3 2" xfId="38036"/>
    <cellStyle name="20% - Accent6 7 4" xfId="450"/>
    <cellStyle name="20% - Accent6 7 4 2" xfId="38037"/>
    <cellStyle name="20% - Accent6 7 5" xfId="451"/>
    <cellStyle name="20% - Accent6 7 5 2" xfId="38038"/>
    <cellStyle name="20% - Accent6 7 6" xfId="452"/>
    <cellStyle name="20% - Accent6 7 6 2" xfId="38039"/>
    <cellStyle name="20% - Accent6 7 7" xfId="453"/>
    <cellStyle name="20% - Accent6 7 7 2" xfId="38040"/>
    <cellStyle name="20% - Accent6 7 8" xfId="454"/>
    <cellStyle name="20% - Accent6 7 8 2" xfId="38041"/>
    <cellStyle name="20% - Accent6 7 9" xfId="455"/>
    <cellStyle name="20% - Accent6 7 9 2" xfId="38042"/>
    <cellStyle name="20% - Accent6 8" xfId="456"/>
    <cellStyle name="20% - Accent6 8 2" xfId="38043"/>
    <cellStyle name="20% - Accent6 9" xfId="457"/>
    <cellStyle name="20% - Accent6 9 2" xfId="38044"/>
    <cellStyle name="40% - Accent1 10" xfId="458"/>
    <cellStyle name="40% - Accent1 10 2" xfId="38045"/>
    <cellStyle name="40% - Accent1 11" xfId="459"/>
    <cellStyle name="40% - Accent1 11 2" xfId="38046"/>
    <cellStyle name="40% - Accent1 12" xfId="460"/>
    <cellStyle name="40% - Accent1 12 10" xfId="461"/>
    <cellStyle name="40% - Accent1 12 10 2" xfId="38047"/>
    <cellStyle name="40% - Accent1 12 11" xfId="462"/>
    <cellStyle name="40% - Accent1 12 11 2" xfId="38048"/>
    <cellStyle name="40% - Accent1 12 12" xfId="463"/>
    <cellStyle name="40% - Accent1 12 12 2" xfId="38049"/>
    <cellStyle name="40% - Accent1 12 13" xfId="464"/>
    <cellStyle name="40% - Accent1 12 13 2" xfId="38050"/>
    <cellStyle name="40% - Accent1 12 14" xfId="465"/>
    <cellStyle name="40% - Accent1 12 14 2" xfId="38051"/>
    <cellStyle name="40% - Accent1 12 15" xfId="466"/>
    <cellStyle name="40% - Accent1 12 15 2" xfId="38052"/>
    <cellStyle name="40% - Accent1 12 16" xfId="467"/>
    <cellStyle name="40% - Accent1 12 16 2" xfId="38053"/>
    <cellStyle name="40% - Accent1 12 17" xfId="468"/>
    <cellStyle name="40% - Accent1 12 17 2" xfId="38054"/>
    <cellStyle name="40% - Accent1 12 18" xfId="469"/>
    <cellStyle name="40% - Accent1 12 18 2" xfId="38055"/>
    <cellStyle name="40% - Accent1 12 19" xfId="470"/>
    <cellStyle name="40% - Accent1 12 19 2" xfId="38056"/>
    <cellStyle name="40% - Accent1 12 2" xfId="471"/>
    <cellStyle name="40% - Accent1 12 2 2" xfId="38057"/>
    <cellStyle name="40% - Accent1 12 20" xfId="472"/>
    <cellStyle name="40% - Accent1 12 20 2" xfId="38058"/>
    <cellStyle name="40% - Accent1 12 21" xfId="473"/>
    <cellStyle name="40% - Accent1 12 21 2" xfId="38059"/>
    <cellStyle name="40% - Accent1 12 22" xfId="474"/>
    <cellStyle name="40% - Accent1 12 22 2" xfId="38060"/>
    <cellStyle name="40% - Accent1 12 23" xfId="475"/>
    <cellStyle name="40% - Accent1 12 23 2" xfId="38061"/>
    <cellStyle name="40% - Accent1 12 24" xfId="476"/>
    <cellStyle name="40% - Accent1 12 24 2" xfId="38062"/>
    <cellStyle name="40% - Accent1 12 25" xfId="477"/>
    <cellStyle name="40% - Accent1 12 25 2" xfId="38063"/>
    <cellStyle name="40% - Accent1 12 26" xfId="478"/>
    <cellStyle name="40% - Accent1 12 26 2" xfId="38064"/>
    <cellStyle name="40% - Accent1 12 27" xfId="479"/>
    <cellStyle name="40% - Accent1 12 27 2" xfId="38065"/>
    <cellStyle name="40% - Accent1 12 28" xfId="480"/>
    <cellStyle name="40% - Accent1 12 28 2" xfId="38066"/>
    <cellStyle name="40% - Accent1 12 29" xfId="481"/>
    <cellStyle name="40% - Accent1 12 29 2" xfId="38067"/>
    <cellStyle name="40% - Accent1 12 3" xfId="482"/>
    <cellStyle name="40% - Accent1 12 3 2" xfId="38068"/>
    <cellStyle name="40% - Accent1 12 30" xfId="483"/>
    <cellStyle name="40% - Accent1 12 30 2" xfId="38069"/>
    <cellStyle name="40% - Accent1 12 31" xfId="38070"/>
    <cellStyle name="40% - Accent1 12 4" xfId="484"/>
    <cellStyle name="40% - Accent1 12 4 2" xfId="38071"/>
    <cellStyle name="40% - Accent1 12 5" xfId="485"/>
    <cellStyle name="40% - Accent1 12 5 2" xfId="38072"/>
    <cellStyle name="40% - Accent1 12 6" xfId="486"/>
    <cellStyle name="40% - Accent1 12 6 2" xfId="38073"/>
    <cellStyle name="40% - Accent1 12 7" xfId="487"/>
    <cellStyle name="40% - Accent1 12 7 2" xfId="38074"/>
    <cellStyle name="40% - Accent1 12 8" xfId="488"/>
    <cellStyle name="40% - Accent1 12 8 2" xfId="38075"/>
    <cellStyle name="40% - Accent1 12 9" xfId="489"/>
    <cellStyle name="40% - Accent1 12 9 2" xfId="38076"/>
    <cellStyle name="40% - Accent1 13" xfId="490"/>
    <cellStyle name="40% - Accent1 13 2" xfId="38077"/>
    <cellStyle name="40% - Accent1 14" xfId="491"/>
    <cellStyle name="40% - Accent1 14 2" xfId="38078"/>
    <cellStyle name="40% - Accent1 15" xfId="492"/>
    <cellStyle name="40% - Accent1 15 2" xfId="38079"/>
    <cellStyle name="40% - Accent1 16" xfId="493"/>
    <cellStyle name="40% - Accent1 16 2" xfId="38080"/>
    <cellStyle name="40% - Accent1 17" xfId="494"/>
    <cellStyle name="40% - Accent1 18" xfId="495"/>
    <cellStyle name="40% - Accent1 19" xfId="38081"/>
    <cellStyle name="40% - Accent1 2" xfId="496"/>
    <cellStyle name="40% - Accent1 2 10" xfId="497"/>
    <cellStyle name="40% - Accent1 2 11" xfId="498"/>
    <cellStyle name="40% - Accent1 2 12" xfId="38082"/>
    <cellStyle name="40% - Accent1 2 13" xfId="38083"/>
    <cellStyle name="40% - Accent1 2 14" xfId="38084"/>
    <cellStyle name="40% - Accent1 2 15" xfId="38085"/>
    <cellStyle name="40% - Accent1 2 16" xfId="38086"/>
    <cellStyle name="40% - Accent1 2 17" xfId="38087"/>
    <cellStyle name="40% - Accent1 2 18" xfId="38088"/>
    <cellStyle name="40% - Accent1 2 19" xfId="38089"/>
    <cellStyle name="40% - Accent1 2 2" xfId="499"/>
    <cellStyle name="40% - Accent1 2 2 2" xfId="38090"/>
    <cellStyle name="40% - Accent1 2 20" xfId="38091"/>
    <cellStyle name="40% - Accent1 2 21" xfId="38092"/>
    <cellStyle name="40% - Accent1 2 22" xfId="38093"/>
    <cellStyle name="40% - Accent1 2 23" xfId="38094"/>
    <cellStyle name="40% - Accent1 2 24" xfId="38095"/>
    <cellStyle name="40% - Accent1 2 3" xfId="500"/>
    <cellStyle name="40% - Accent1 2 3 2" xfId="38096"/>
    <cellStyle name="40% - Accent1 2 4" xfId="501"/>
    <cellStyle name="40% - Accent1 2 4 2" xfId="38097"/>
    <cellStyle name="40% - Accent1 2 5" xfId="502"/>
    <cellStyle name="40% - Accent1 2 5 2" xfId="38098"/>
    <cellStyle name="40% - Accent1 2 6" xfId="503"/>
    <cellStyle name="40% - Accent1 2 6 2" xfId="38099"/>
    <cellStyle name="40% - Accent1 2 7" xfId="504"/>
    <cellStyle name="40% - Accent1 2 7 2" xfId="38100"/>
    <cellStyle name="40% - Accent1 2 8" xfId="505"/>
    <cellStyle name="40% - Accent1 2 8 2" xfId="38101"/>
    <cellStyle name="40% - Accent1 2 9" xfId="506"/>
    <cellStyle name="40% - Accent1 20" xfId="38102"/>
    <cellStyle name="40% - Accent1 21" xfId="38103"/>
    <cellStyle name="40% - Accent1 22" xfId="38104"/>
    <cellStyle name="40% - Accent1 23" xfId="38105"/>
    <cellStyle name="40% - Accent1 24" xfId="38106"/>
    <cellStyle name="40% - Accent1 25" xfId="38107"/>
    <cellStyle name="40% - Accent1 26" xfId="38108"/>
    <cellStyle name="40% - Accent1 27" xfId="38109"/>
    <cellStyle name="40% - Accent1 28" xfId="38110"/>
    <cellStyle name="40% - Accent1 29" xfId="38111"/>
    <cellStyle name="40% - Accent1 3" xfId="507"/>
    <cellStyle name="40% - Accent1 3 2" xfId="508"/>
    <cellStyle name="40% - Accent1 3 2 2" xfId="38112"/>
    <cellStyle name="40% - Accent1 3 3" xfId="38113"/>
    <cellStyle name="40% - Accent1 30" xfId="38114"/>
    <cellStyle name="40% - Accent1 4" xfId="509"/>
    <cellStyle name="40% - Accent1 4 2" xfId="510"/>
    <cellStyle name="40% - Accent1 4 2 2" xfId="38115"/>
    <cellStyle name="40% - Accent1 4 3" xfId="38116"/>
    <cellStyle name="40% - Accent1 5" xfId="511"/>
    <cellStyle name="40% - Accent1 5 2" xfId="512"/>
    <cellStyle name="40% - Accent1 5 2 2" xfId="38117"/>
    <cellStyle name="40% - Accent1 5 3" xfId="38118"/>
    <cellStyle name="40% - Accent1 6" xfId="513"/>
    <cellStyle name="40% - Accent1 6 2" xfId="514"/>
    <cellStyle name="40% - Accent1 6 2 2" xfId="38119"/>
    <cellStyle name="40% - Accent1 6 3" xfId="515"/>
    <cellStyle name="40% - Accent1 6 3 2" xfId="38120"/>
    <cellStyle name="40% - Accent1 6 4" xfId="516"/>
    <cellStyle name="40% - Accent1 6 5" xfId="38121"/>
    <cellStyle name="40% - Accent1 7" xfId="517"/>
    <cellStyle name="40% - Accent1 7 10" xfId="518"/>
    <cellStyle name="40% - Accent1 7 10 2" xfId="38122"/>
    <cellStyle name="40% - Accent1 7 11" xfId="519"/>
    <cellStyle name="40% - Accent1 7 11 2" xfId="38123"/>
    <cellStyle name="40% - Accent1 7 12" xfId="38124"/>
    <cellStyle name="40% - Accent1 7 2" xfId="520"/>
    <cellStyle name="40% - Accent1 7 2 2" xfId="38125"/>
    <cellStyle name="40% - Accent1 7 3" xfId="521"/>
    <cellStyle name="40% - Accent1 7 3 2" xfId="38126"/>
    <cellStyle name="40% - Accent1 7 4" xfId="522"/>
    <cellStyle name="40% - Accent1 7 4 2" xfId="38127"/>
    <cellStyle name="40% - Accent1 7 5" xfId="523"/>
    <cellStyle name="40% - Accent1 7 5 2" xfId="38128"/>
    <cellStyle name="40% - Accent1 7 6" xfId="524"/>
    <cellStyle name="40% - Accent1 7 6 2" xfId="38129"/>
    <cellStyle name="40% - Accent1 7 7" xfId="525"/>
    <cellStyle name="40% - Accent1 7 7 2" xfId="38130"/>
    <cellStyle name="40% - Accent1 7 8" xfId="526"/>
    <cellStyle name="40% - Accent1 7 8 2" xfId="38131"/>
    <cellStyle name="40% - Accent1 7 9" xfId="527"/>
    <cellStyle name="40% - Accent1 7 9 2" xfId="38132"/>
    <cellStyle name="40% - Accent1 8" xfId="528"/>
    <cellStyle name="40% - Accent1 8 2" xfId="38133"/>
    <cellStyle name="40% - Accent1 9" xfId="529"/>
    <cellStyle name="40% - Accent1 9 2" xfId="38134"/>
    <cellStyle name="40% - Accent2 10" xfId="530"/>
    <cellStyle name="40% - Accent2 10 2" xfId="38135"/>
    <cellStyle name="40% - Accent2 11" xfId="531"/>
    <cellStyle name="40% - Accent2 11 2" xfId="38136"/>
    <cellStyle name="40% - Accent2 12" xfId="532"/>
    <cellStyle name="40% - Accent2 12 10" xfId="533"/>
    <cellStyle name="40% - Accent2 12 10 2" xfId="38137"/>
    <cellStyle name="40% - Accent2 12 11" xfId="534"/>
    <cellStyle name="40% - Accent2 12 11 2" xfId="38138"/>
    <cellStyle name="40% - Accent2 12 12" xfId="535"/>
    <cellStyle name="40% - Accent2 12 12 2" xfId="38139"/>
    <cellStyle name="40% - Accent2 12 13" xfId="536"/>
    <cellStyle name="40% - Accent2 12 13 2" xfId="38140"/>
    <cellStyle name="40% - Accent2 12 14" xfId="537"/>
    <cellStyle name="40% - Accent2 12 14 2" xfId="38141"/>
    <cellStyle name="40% - Accent2 12 15" xfId="538"/>
    <cellStyle name="40% - Accent2 12 15 2" xfId="38142"/>
    <cellStyle name="40% - Accent2 12 16" xfId="539"/>
    <cellStyle name="40% - Accent2 12 16 2" xfId="38143"/>
    <cellStyle name="40% - Accent2 12 17" xfId="540"/>
    <cellStyle name="40% - Accent2 12 17 2" xfId="38144"/>
    <cellStyle name="40% - Accent2 12 18" xfId="541"/>
    <cellStyle name="40% - Accent2 12 18 2" xfId="38145"/>
    <cellStyle name="40% - Accent2 12 19" xfId="542"/>
    <cellStyle name="40% - Accent2 12 19 2" xfId="38146"/>
    <cellStyle name="40% - Accent2 12 2" xfId="543"/>
    <cellStyle name="40% - Accent2 12 2 2" xfId="38147"/>
    <cellStyle name="40% - Accent2 12 20" xfId="544"/>
    <cellStyle name="40% - Accent2 12 20 2" xfId="38148"/>
    <cellStyle name="40% - Accent2 12 21" xfId="545"/>
    <cellStyle name="40% - Accent2 12 21 2" xfId="38149"/>
    <cellStyle name="40% - Accent2 12 22" xfId="546"/>
    <cellStyle name="40% - Accent2 12 22 2" xfId="38150"/>
    <cellStyle name="40% - Accent2 12 23" xfId="547"/>
    <cellStyle name="40% - Accent2 12 23 2" xfId="38151"/>
    <cellStyle name="40% - Accent2 12 24" xfId="548"/>
    <cellStyle name="40% - Accent2 12 24 2" xfId="38152"/>
    <cellStyle name="40% - Accent2 12 25" xfId="549"/>
    <cellStyle name="40% - Accent2 12 25 2" xfId="38153"/>
    <cellStyle name="40% - Accent2 12 26" xfId="550"/>
    <cellStyle name="40% - Accent2 12 26 2" xfId="38154"/>
    <cellStyle name="40% - Accent2 12 27" xfId="551"/>
    <cellStyle name="40% - Accent2 12 27 2" xfId="38155"/>
    <cellStyle name="40% - Accent2 12 28" xfId="552"/>
    <cellStyle name="40% - Accent2 12 28 2" xfId="38156"/>
    <cellStyle name="40% - Accent2 12 29" xfId="553"/>
    <cellStyle name="40% - Accent2 12 29 2" xfId="38157"/>
    <cellStyle name="40% - Accent2 12 3" xfId="554"/>
    <cellStyle name="40% - Accent2 12 3 2" xfId="38158"/>
    <cellStyle name="40% - Accent2 12 30" xfId="555"/>
    <cellStyle name="40% - Accent2 12 30 2" xfId="38159"/>
    <cellStyle name="40% - Accent2 12 31" xfId="38160"/>
    <cellStyle name="40% - Accent2 12 4" xfId="556"/>
    <cellStyle name="40% - Accent2 12 4 2" xfId="38161"/>
    <cellStyle name="40% - Accent2 12 5" xfId="557"/>
    <cellStyle name="40% - Accent2 12 5 2" xfId="38162"/>
    <cellStyle name="40% - Accent2 12 6" xfId="558"/>
    <cellStyle name="40% - Accent2 12 6 2" xfId="38163"/>
    <cellStyle name="40% - Accent2 12 7" xfId="559"/>
    <cellStyle name="40% - Accent2 12 7 2" xfId="38164"/>
    <cellStyle name="40% - Accent2 12 8" xfId="560"/>
    <cellStyle name="40% - Accent2 12 8 2" xfId="38165"/>
    <cellStyle name="40% - Accent2 12 9" xfId="561"/>
    <cellStyle name="40% - Accent2 12 9 2" xfId="38166"/>
    <cellStyle name="40% - Accent2 13" xfId="562"/>
    <cellStyle name="40% - Accent2 13 2" xfId="38167"/>
    <cellStyle name="40% - Accent2 14" xfId="563"/>
    <cellStyle name="40% - Accent2 14 2" xfId="38168"/>
    <cellStyle name="40% - Accent2 15" xfId="564"/>
    <cellStyle name="40% - Accent2 15 2" xfId="38169"/>
    <cellStyle name="40% - Accent2 16" xfId="565"/>
    <cellStyle name="40% - Accent2 16 2" xfId="38170"/>
    <cellStyle name="40% - Accent2 17" xfId="566"/>
    <cellStyle name="40% - Accent2 18" xfId="567"/>
    <cellStyle name="40% - Accent2 19" xfId="38171"/>
    <cellStyle name="40% - Accent2 2" xfId="568"/>
    <cellStyle name="40% - Accent2 2 10" xfId="569"/>
    <cellStyle name="40% - Accent2 2 11" xfId="570"/>
    <cellStyle name="40% - Accent2 2 12" xfId="38172"/>
    <cellStyle name="40% - Accent2 2 13" xfId="38173"/>
    <cellStyle name="40% - Accent2 2 14" xfId="38174"/>
    <cellStyle name="40% - Accent2 2 15" xfId="38175"/>
    <cellStyle name="40% - Accent2 2 16" xfId="38176"/>
    <cellStyle name="40% - Accent2 2 17" xfId="38177"/>
    <cellStyle name="40% - Accent2 2 18" xfId="38178"/>
    <cellStyle name="40% - Accent2 2 19" xfId="38179"/>
    <cellStyle name="40% - Accent2 2 2" xfId="571"/>
    <cellStyle name="40% - Accent2 2 2 2" xfId="38180"/>
    <cellStyle name="40% - Accent2 2 20" xfId="38181"/>
    <cellStyle name="40% - Accent2 2 21" xfId="38182"/>
    <cellStyle name="40% - Accent2 2 22" xfId="38183"/>
    <cellStyle name="40% - Accent2 2 23" xfId="38184"/>
    <cellStyle name="40% - Accent2 2 24" xfId="38185"/>
    <cellStyle name="40% - Accent2 2 3" xfId="572"/>
    <cellStyle name="40% - Accent2 2 3 2" xfId="38186"/>
    <cellStyle name="40% - Accent2 2 4" xfId="573"/>
    <cellStyle name="40% - Accent2 2 4 2" xfId="38187"/>
    <cellStyle name="40% - Accent2 2 5" xfId="574"/>
    <cellStyle name="40% - Accent2 2 5 2" xfId="38188"/>
    <cellStyle name="40% - Accent2 2 6" xfId="575"/>
    <cellStyle name="40% - Accent2 2 6 2" xfId="38189"/>
    <cellStyle name="40% - Accent2 2 7" xfId="576"/>
    <cellStyle name="40% - Accent2 2 7 2" xfId="38190"/>
    <cellStyle name="40% - Accent2 2 8" xfId="577"/>
    <cellStyle name="40% - Accent2 2 8 2" xfId="38191"/>
    <cellStyle name="40% - Accent2 2 9" xfId="578"/>
    <cellStyle name="40% - Accent2 20" xfId="38192"/>
    <cellStyle name="40% - Accent2 21" xfId="38193"/>
    <cellStyle name="40% - Accent2 22" xfId="38194"/>
    <cellStyle name="40% - Accent2 23" xfId="38195"/>
    <cellStyle name="40% - Accent2 24" xfId="38196"/>
    <cellStyle name="40% - Accent2 25" xfId="38197"/>
    <cellStyle name="40% - Accent2 26" xfId="38198"/>
    <cellStyle name="40% - Accent2 27" xfId="38199"/>
    <cellStyle name="40% - Accent2 28" xfId="38200"/>
    <cellStyle name="40% - Accent2 29" xfId="38201"/>
    <cellStyle name="40% - Accent2 3" xfId="579"/>
    <cellStyle name="40% - Accent2 3 2" xfId="580"/>
    <cellStyle name="40% - Accent2 3 2 2" xfId="38202"/>
    <cellStyle name="40% - Accent2 3 3" xfId="38203"/>
    <cellStyle name="40% - Accent2 4" xfId="581"/>
    <cellStyle name="40% - Accent2 4 2" xfId="582"/>
    <cellStyle name="40% - Accent2 4 2 2" xfId="38204"/>
    <cellStyle name="40% - Accent2 4 3" xfId="38205"/>
    <cellStyle name="40% - Accent2 5" xfId="583"/>
    <cellStyle name="40% - Accent2 5 2" xfId="584"/>
    <cellStyle name="40% - Accent2 5 2 2" xfId="38206"/>
    <cellStyle name="40% - Accent2 5 3" xfId="38207"/>
    <cellStyle name="40% - Accent2 6" xfId="585"/>
    <cellStyle name="40% - Accent2 6 2" xfId="586"/>
    <cellStyle name="40% - Accent2 6 2 2" xfId="38208"/>
    <cellStyle name="40% - Accent2 6 3" xfId="587"/>
    <cellStyle name="40% - Accent2 6 3 2" xfId="38209"/>
    <cellStyle name="40% - Accent2 6 4" xfId="588"/>
    <cellStyle name="40% - Accent2 6 5" xfId="38210"/>
    <cellStyle name="40% - Accent2 7" xfId="589"/>
    <cellStyle name="40% - Accent2 7 10" xfId="590"/>
    <cellStyle name="40% - Accent2 7 10 2" xfId="38211"/>
    <cellStyle name="40% - Accent2 7 11" xfId="591"/>
    <cellStyle name="40% - Accent2 7 11 2" xfId="38212"/>
    <cellStyle name="40% - Accent2 7 12" xfId="38213"/>
    <cellStyle name="40% - Accent2 7 2" xfId="592"/>
    <cellStyle name="40% - Accent2 7 2 2" xfId="38214"/>
    <cellStyle name="40% - Accent2 7 3" xfId="593"/>
    <cellStyle name="40% - Accent2 7 3 2" xfId="38215"/>
    <cellStyle name="40% - Accent2 7 4" xfId="594"/>
    <cellStyle name="40% - Accent2 7 4 2" xfId="38216"/>
    <cellStyle name="40% - Accent2 7 5" xfId="595"/>
    <cellStyle name="40% - Accent2 7 5 2" xfId="38217"/>
    <cellStyle name="40% - Accent2 7 6" xfId="596"/>
    <cellStyle name="40% - Accent2 7 6 2" xfId="38218"/>
    <cellStyle name="40% - Accent2 7 7" xfId="597"/>
    <cellStyle name="40% - Accent2 7 7 2" xfId="38219"/>
    <cellStyle name="40% - Accent2 7 8" xfId="598"/>
    <cellStyle name="40% - Accent2 7 8 2" xfId="38220"/>
    <cellStyle name="40% - Accent2 7 9" xfId="599"/>
    <cellStyle name="40% - Accent2 7 9 2" xfId="38221"/>
    <cellStyle name="40% - Accent2 8" xfId="600"/>
    <cellStyle name="40% - Accent2 8 2" xfId="38222"/>
    <cellStyle name="40% - Accent2 9" xfId="601"/>
    <cellStyle name="40% - Accent2 9 2" xfId="38223"/>
    <cellStyle name="40% - Accent3 10" xfId="602"/>
    <cellStyle name="40% - Accent3 10 2" xfId="38224"/>
    <cellStyle name="40% - Accent3 11" xfId="603"/>
    <cellStyle name="40% - Accent3 11 2" xfId="38225"/>
    <cellStyle name="40% - Accent3 12" xfId="604"/>
    <cellStyle name="40% - Accent3 12 10" xfId="605"/>
    <cellStyle name="40% - Accent3 12 10 2" xfId="38226"/>
    <cellStyle name="40% - Accent3 12 11" xfId="606"/>
    <cellStyle name="40% - Accent3 12 11 2" xfId="38227"/>
    <cellStyle name="40% - Accent3 12 12" xfId="607"/>
    <cellStyle name="40% - Accent3 12 12 2" xfId="38228"/>
    <cellStyle name="40% - Accent3 12 13" xfId="608"/>
    <cellStyle name="40% - Accent3 12 13 2" xfId="38229"/>
    <cellStyle name="40% - Accent3 12 14" xfId="609"/>
    <cellStyle name="40% - Accent3 12 14 2" xfId="38230"/>
    <cellStyle name="40% - Accent3 12 15" xfId="610"/>
    <cellStyle name="40% - Accent3 12 15 2" xfId="38231"/>
    <cellStyle name="40% - Accent3 12 16" xfId="611"/>
    <cellStyle name="40% - Accent3 12 16 2" xfId="38232"/>
    <cellStyle name="40% - Accent3 12 17" xfId="612"/>
    <cellStyle name="40% - Accent3 12 17 2" xfId="38233"/>
    <cellStyle name="40% - Accent3 12 18" xfId="613"/>
    <cellStyle name="40% - Accent3 12 18 2" xfId="38234"/>
    <cellStyle name="40% - Accent3 12 19" xfId="614"/>
    <cellStyle name="40% - Accent3 12 19 2" xfId="38235"/>
    <cellStyle name="40% - Accent3 12 2" xfId="615"/>
    <cellStyle name="40% - Accent3 12 2 2" xfId="38236"/>
    <cellStyle name="40% - Accent3 12 20" xfId="616"/>
    <cellStyle name="40% - Accent3 12 20 2" xfId="38237"/>
    <cellStyle name="40% - Accent3 12 21" xfId="617"/>
    <cellStyle name="40% - Accent3 12 21 2" xfId="38238"/>
    <cellStyle name="40% - Accent3 12 22" xfId="618"/>
    <cellStyle name="40% - Accent3 12 22 2" xfId="38239"/>
    <cellStyle name="40% - Accent3 12 23" xfId="619"/>
    <cellStyle name="40% - Accent3 12 23 2" xfId="38240"/>
    <cellStyle name="40% - Accent3 12 24" xfId="620"/>
    <cellStyle name="40% - Accent3 12 24 2" xfId="38241"/>
    <cellStyle name="40% - Accent3 12 25" xfId="621"/>
    <cellStyle name="40% - Accent3 12 25 2" xfId="38242"/>
    <cellStyle name="40% - Accent3 12 26" xfId="622"/>
    <cellStyle name="40% - Accent3 12 26 2" xfId="38243"/>
    <cellStyle name="40% - Accent3 12 27" xfId="623"/>
    <cellStyle name="40% - Accent3 12 27 2" xfId="38244"/>
    <cellStyle name="40% - Accent3 12 28" xfId="624"/>
    <cellStyle name="40% - Accent3 12 28 2" xfId="38245"/>
    <cellStyle name="40% - Accent3 12 29" xfId="625"/>
    <cellStyle name="40% - Accent3 12 29 2" xfId="38246"/>
    <cellStyle name="40% - Accent3 12 3" xfId="626"/>
    <cellStyle name="40% - Accent3 12 3 2" xfId="38247"/>
    <cellStyle name="40% - Accent3 12 30" xfId="627"/>
    <cellStyle name="40% - Accent3 12 30 2" xfId="38248"/>
    <cellStyle name="40% - Accent3 12 31" xfId="38249"/>
    <cellStyle name="40% - Accent3 12 4" xfId="628"/>
    <cellStyle name="40% - Accent3 12 4 2" xfId="38250"/>
    <cellStyle name="40% - Accent3 12 5" xfId="629"/>
    <cellStyle name="40% - Accent3 12 5 2" xfId="38251"/>
    <cellStyle name="40% - Accent3 12 6" xfId="630"/>
    <cellStyle name="40% - Accent3 12 6 2" xfId="38252"/>
    <cellStyle name="40% - Accent3 12 7" xfId="631"/>
    <cellStyle name="40% - Accent3 12 7 2" xfId="38253"/>
    <cellStyle name="40% - Accent3 12 8" xfId="632"/>
    <cellStyle name="40% - Accent3 12 8 2" xfId="38254"/>
    <cellStyle name="40% - Accent3 12 9" xfId="633"/>
    <cellStyle name="40% - Accent3 12 9 2" xfId="38255"/>
    <cellStyle name="40% - Accent3 13" xfId="634"/>
    <cellStyle name="40% - Accent3 13 2" xfId="38256"/>
    <cellStyle name="40% - Accent3 14" xfId="635"/>
    <cellStyle name="40% - Accent3 14 2" xfId="38257"/>
    <cellStyle name="40% - Accent3 15" xfId="636"/>
    <cellStyle name="40% - Accent3 15 2" xfId="38258"/>
    <cellStyle name="40% - Accent3 16" xfId="637"/>
    <cellStyle name="40% - Accent3 16 2" xfId="38259"/>
    <cellStyle name="40% - Accent3 17" xfId="638"/>
    <cellStyle name="40% - Accent3 18" xfId="639"/>
    <cellStyle name="40% - Accent3 19" xfId="38260"/>
    <cellStyle name="40% - Accent3 2" xfId="640"/>
    <cellStyle name="40% - Accent3 2 10" xfId="641"/>
    <cellStyle name="40% - Accent3 2 11" xfId="642"/>
    <cellStyle name="40% - Accent3 2 12" xfId="38261"/>
    <cellStyle name="40% - Accent3 2 13" xfId="38262"/>
    <cellStyle name="40% - Accent3 2 14" xfId="38263"/>
    <cellStyle name="40% - Accent3 2 15" xfId="38264"/>
    <cellStyle name="40% - Accent3 2 16" xfId="38265"/>
    <cellStyle name="40% - Accent3 2 17" xfId="38266"/>
    <cellStyle name="40% - Accent3 2 18" xfId="38267"/>
    <cellStyle name="40% - Accent3 2 19" xfId="38268"/>
    <cellStyle name="40% - Accent3 2 2" xfId="643"/>
    <cellStyle name="40% - Accent3 2 2 2" xfId="38269"/>
    <cellStyle name="40% - Accent3 2 20" xfId="38270"/>
    <cellStyle name="40% - Accent3 2 21" xfId="38271"/>
    <cellStyle name="40% - Accent3 2 22" xfId="38272"/>
    <cellStyle name="40% - Accent3 2 23" xfId="38273"/>
    <cellStyle name="40% - Accent3 2 24" xfId="38274"/>
    <cellStyle name="40% - Accent3 2 3" xfId="644"/>
    <cellStyle name="40% - Accent3 2 3 2" xfId="38275"/>
    <cellStyle name="40% - Accent3 2 4" xfId="645"/>
    <cellStyle name="40% - Accent3 2 4 2" xfId="38276"/>
    <cellStyle name="40% - Accent3 2 5" xfId="646"/>
    <cellStyle name="40% - Accent3 2 5 2" xfId="38277"/>
    <cellStyle name="40% - Accent3 2 6" xfId="647"/>
    <cellStyle name="40% - Accent3 2 6 2" xfId="38278"/>
    <cellStyle name="40% - Accent3 2 7" xfId="648"/>
    <cellStyle name="40% - Accent3 2 7 2" xfId="38279"/>
    <cellStyle name="40% - Accent3 2 8" xfId="649"/>
    <cellStyle name="40% - Accent3 2 8 2" xfId="38280"/>
    <cellStyle name="40% - Accent3 2 9" xfId="650"/>
    <cellStyle name="40% - Accent3 20" xfId="38281"/>
    <cellStyle name="40% - Accent3 21" xfId="38282"/>
    <cellStyle name="40% - Accent3 22" xfId="38283"/>
    <cellStyle name="40% - Accent3 23" xfId="38284"/>
    <cellStyle name="40% - Accent3 24" xfId="38285"/>
    <cellStyle name="40% - Accent3 25" xfId="38286"/>
    <cellStyle name="40% - Accent3 26" xfId="38287"/>
    <cellStyle name="40% - Accent3 27" xfId="38288"/>
    <cellStyle name="40% - Accent3 28" xfId="38289"/>
    <cellStyle name="40% - Accent3 29" xfId="38290"/>
    <cellStyle name="40% - Accent3 3" xfId="651"/>
    <cellStyle name="40% - Accent3 3 2" xfId="652"/>
    <cellStyle name="40% - Accent3 3 2 2" xfId="38291"/>
    <cellStyle name="40% - Accent3 3 3" xfId="38292"/>
    <cellStyle name="40% - Accent3 30" xfId="38293"/>
    <cellStyle name="40% - Accent3 4" xfId="653"/>
    <cellStyle name="40% - Accent3 4 2" xfId="654"/>
    <cellStyle name="40% - Accent3 4 2 2" xfId="38294"/>
    <cellStyle name="40% - Accent3 4 3" xfId="38295"/>
    <cellStyle name="40% - Accent3 5" xfId="655"/>
    <cellStyle name="40% - Accent3 5 2" xfId="656"/>
    <cellStyle name="40% - Accent3 5 2 2" xfId="38296"/>
    <cellStyle name="40% - Accent3 5 3" xfId="38297"/>
    <cellStyle name="40% - Accent3 6" xfId="657"/>
    <cellStyle name="40% - Accent3 6 2" xfId="658"/>
    <cellStyle name="40% - Accent3 6 2 2" xfId="38298"/>
    <cellStyle name="40% - Accent3 6 3" xfId="659"/>
    <cellStyle name="40% - Accent3 6 3 2" xfId="38299"/>
    <cellStyle name="40% - Accent3 6 4" xfId="660"/>
    <cellStyle name="40% - Accent3 6 5" xfId="38300"/>
    <cellStyle name="40% - Accent3 7" xfId="661"/>
    <cellStyle name="40% - Accent3 7 10" xfId="662"/>
    <cellStyle name="40% - Accent3 7 10 2" xfId="38301"/>
    <cellStyle name="40% - Accent3 7 11" xfId="663"/>
    <cellStyle name="40% - Accent3 7 11 2" xfId="38302"/>
    <cellStyle name="40% - Accent3 7 12" xfId="38303"/>
    <cellStyle name="40% - Accent3 7 2" xfId="664"/>
    <cellStyle name="40% - Accent3 7 2 2" xfId="38304"/>
    <cellStyle name="40% - Accent3 7 3" xfId="665"/>
    <cellStyle name="40% - Accent3 7 3 2" xfId="38305"/>
    <cellStyle name="40% - Accent3 7 4" xfId="666"/>
    <cellStyle name="40% - Accent3 7 4 2" xfId="38306"/>
    <cellStyle name="40% - Accent3 7 5" xfId="667"/>
    <cellStyle name="40% - Accent3 7 5 2" xfId="38307"/>
    <cellStyle name="40% - Accent3 7 6" xfId="668"/>
    <cellStyle name="40% - Accent3 7 6 2" xfId="38308"/>
    <cellStyle name="40% - Accent3 7 7" xfId="669"/>
    <cellStyle name="40% - Accent3 7 7 2" xfId="38309"/>
    <cellStyle name="40% - Accent3 7 8" xfId="670"/>
    <cellStyle name="40% - Accent3 7 8 2" xfId="38310"/>
    <cellStyle name="40% - Accent3 7 9" xfId="671"/>
    <cellStyle name="40% - Accent3 7 9 2" xfId="38311"/>
    <cellStyle name="40% - Accent3 8" xfId="672"/>
    <cellStyle name="40% - Accent3 8 2" xfId="38312"/>
    <cellStyle name="40% - Accent3 9" xfId="673"/>
    <cellStyle name="40% - Accent3 9 2" xfId="38313"/>
    <cellStyle name="40% - Accent4 10" xfId="674"/>
    <cellStyle name="40% - Accent4 10 2" xfId="38314"/>
    <cellStyle name="40% - Accent4 11" xfId="675"/>
    <cellStyle name="40% - Accent4 11 2" xfId="38315"/>
    <cellStyle name="40% - Accent4 12" xfId="676"/>
    <cellStyle name="40% - Accent4 12 10" xfId="677"/>
    <cellStyle name="40% - Accent4 12 10 2" xfId="38316"/>
    <cellStyle name="40% - Accent4 12 11" xfId="678"/>
    <cellStyle name="40% - Accent4 12 11 2" xfId="38317"/>
    <cellStyle name="40% - Accent4 12 12" xfId="679"/>
    <cellStyle name="40% - Accent4 12 12 2" xfId="38318"/>
    <cellStyle name="40% - Accent4 12 13" xfId="680"/>
    <cellStyle name="40% - Accent4 12 13 2" xfId="38319"/>
    <cellStyle name="40% - Accent4 12 14" xfId="681"/>
    <cellStyle name="40% - Accent4 12 14 2" xfId="38320"/>
    <cellStyle name="40% - Accent4 12 15" xfId="682"/>
    <cellStyle name="40% - Accent4 12 15 2" xfId="38321"/>
    <cellStyle name="40% - Accent4 12 16" xfId="683"/>
    <cellStyle name="40% - Accent4 12 16 2" xfId="38322"/>
    <cellStyle name="40% - Accent4 12 17" xfId="684"/>
    <cellStyle name="40% - Accent4 12 17 2" xfId="38323"/>
    <cellStyle name="40% - Accent4 12 18" xfId="685"/>
    <cellStyle name="40% - Accent4 12 18 2" xfId="38324"/>
    <cellStyle name="40% - Accent4 12 19" xfId="686"/>
    <cellStyle name="40% - Accent4 12 19 2" xfId="38325"/>
    <cellStyle name="40% - Accent4 12 2" xfId="687"/>
    <cellStyle name="40% - Accent4 12 2 2" xfId="38326"/>
    <cellStyle name="40% - Accent4 12 20" xfId="688"/>
    <cellStyle name="40% - Accent4 12 20 2" xfId="38327"/>
    <cellStyle name="40% - Accent4 12 21" xfId="689"/>
    <cellStyle name="40% - Accent4 12 21 2" xfId="38328"/>
    <cellStyle name="40% - Accent4 12 22" xfId="690"/>
    <cellStyle name="40% - Accent4 12 22 2" xfId="38329"/>
    <cellStyle name="40% - Accent4 12 23" xfId="691"/>
    <cellStyle name="40% - Accent4 12 23 2" xfId="38330"/>
    <cellStyle name="40% - Accent4 12 24" xfId="692"/>
    <cellStyle name="40% - Accent4 12 24 2" xfId="38331"/>
    <cellStyle name="40% - Accent4 12 25" xfId="693"/>
    <cellStyle name="40% - Accent4 12 25 2" xfId="38332"/>
    <cellStyle name="40% - Accent4 12 26" xfId="694"/>
    <cellStyle name="40% - Accent4 12 26 2" xfId="38333"/>
    <cellStyle name="40% - Accent4 12 27" xfId="695"/>
    <cellStyle name="40% - Accent4 12 27 2" xfId="38334"/>
    <cellStyle name="40% - Accent4 12 28" xfId="696"/>
    <cellStyle name="40% - Accent4 12 28 2" xfId="38335"/>
    <cellStyle name="40% - Accent4 12 29" xfId="697"/>
    <cellStyle name="40% - Accent4 12 29 2" xfId="38336"/>
    <cellStyle name="40% - Accent4 12 3" xfId="698"/>
    <cellStyle name="40% - Accent4 12 3 2" xfId="38337"/>
    <cellStyle name="40% - Accent4 12 30" xfId="699"/>
    <cellStyle name="40% - Accent4 12 30 2" xfId="38338"/>
    <cellStyle name="40% - Accent4 12 31" xfId="38339"/>
    <cellStyle name="40% - Accent4 12 4" xfId="700"/>
    <cellStyle name="40% - Accent4 12 4 2" xfId="38340"/>
    <cellStyle name="40% - Accent4 12 5" xfId="701"/>
    <cellStyle name="40% - Accent4 12 5 2" xfId="38341"/>
    <cellStyle name="40% - Accent4 12 6" xfId="702"/>
    <cellStyle name="40% - Accent4 12 6 2" xfId="38342"/>
    <cellStyle name="40% - Accent4 12 7" xfId="703"/>
    <cellStyle name="40% - Accent4 12 7 2" xfId="38343"/>
    <cellStyle name="40% - Accent4 12 8" xfId="704"/>
    <cellStyle name="40% - Accent4 12 8 2" xfId="38344"/>
    <cellStyle name="40% - Accent4 12 9" xfId="705"/>
    <cellStyle name="40% - Accent4 12 9 2" xfId="38345"/>
    <cellStyle name="40% - Accent4 13" xfId="706"/>
    <cellStyle name="40% - Accent4 13 2" xfId="38346"/>
    <cellStyle name="40% - Accent4 14" xfId="707"/>
    <cellStyle name="40% - Accent4 14 2" xfId="38347"/>
    <cellStyle name="40% - Accent4 15" xfId="708"/>
    <cellStyle name="40% - Accent4 15 2" xfId="38348"/>
    <cellStyle name="40% - Accent4 16" xfId="709"/>
    <cellStyle name="40% - Accent4 16 2" xfId="38349"/>
    <cellStyle name="40% - Accent4 17" xfId="710"/>
    <cellStyle name="40% - Accent4 18" xfId="711"/>
    <cellStyle name="40% - Accent4 19" xfId="38350"/>
    <cellStyle name="40% - Accent4 2" xfId="712"/>
    <cellStyle name="40% - Accent4 2 10" xfId="713"/>
    <cellStyle name="40% - Accent4 2 11" xfId="714"/>
    <cellStyle name="40% - Accent4 2 12" xfId="38351"/>
    <cellStyle name="40% - Accent4 2 13" xfId="38352"/>
    <cellStyle name="40% - Accent4 2 14" xfId="38353"/>
    <cellStyle name="40% - Accent4 2 15" xfId="38354"/>
    <cellStyle name="40% - Accent4 2 16" xfId="38355"/>
    <cellStyle name="40% - Accent4 2 17" xfId="38356"/>
    <cellStyle name="40% - Accent4 2 18" xfId="38357"/>
    <cellStyle name="40% - Accent4 2 19" xfId="38358"/>
    <cellStyle name="40% - Accent4 2 2" xfId="715"/>
    <cellStyle name="40% - Accent4 2 2 2" xfId="38359"/>
    <cellStyle name="40% - Accent4 2 20" xfId="38360"/>
    <cellStyle name="40% - Accent4 2 21" xfId="38361"/>
    <cellStyle name="40% - Accent4 2 22" xfId="38362"/>
    <cellStyle name="40% - Accent4 2 23" xfId="38363"/>
    <cellStyle name="40% - Accent4 2 24" xfId="38364"/>
    <cellStyle name="40% - Accent4 2 3" xfId="716"/>
    <cellStyle name="40% - Accent4 2 3 2" xfId="38365"/>
    <cellStyle name="40% - Accent4 2 4" xfId="717"/>
    <cellStyle name="40% - Accent4 2 4 2" xfId="38366"/>
    <cellStyle name="40% - Accent4 2 5" xfId="718"/>
    <cellStyle name="40% - Accent4 2 5 2" xfId="38367"/>
    <cellStyle name="40% - Accent4 2 6" xfId="719"/>
    <cellStyle name="40% - Accent4 2 6 2" xfId="38368"/>
    <cellStyle name="40% - Accent4 2 7" xfId="720"/>
    <cellStyle name="40% - Accent4 2 7 2" xfId="38369"/>
    <cellStyle name="40% - Accent4 2 8" xfId="721"/>
    <cellStyle name="40% - Accent4 2 8 2" xfId="38370"/>
    <cellStyle name="40% - Accent4 2 9" xfId="722"/>
    <cellStyle name="40% - Accent4 20" xfId="38371"/>
    <cellStyle name="40% - Accent4 21" xfId="38372"/>
    <cellStyle name="40% - Accent4 22" xfId="38373"/>
    <cellStyle name="40% - Accent4 23" xfId="38374"/>
    <cellStyle name="40% - Accent4 24" xfId="38375"/>
    <cellStyle name="40% - Accent4 25" xfId="38376"/>
    <cellStyle name="40% - Accent4 26" xfId="38377"/>
    <cellStyle name="40% - Accent4 27" xfId="38378"/>
    <cellStyle name="40% - Accent4 28" xfId="38379"/>
    <cellStyle name="40% - Accent4 29" xfId="38380"/>
    <cellStyle name="40% - Accent4 3" xfId="723"/>
    <cellStyle name="40% - Accent4 3 2" xfId="724"/>
    <cellStyle name="40% - Accent4 3 2 2" xfId="38381"/>
    <cellStyle name="40% - Accent4 3 3" xfId="38382"/>
    <cellStyle name="40% - Accent4 30" xfId="38383"/>
    <cellStyle name="40% - Accent4 4" xfId="725"/>
    <cellStyle name="40% - Accent4 4 2" xfId="726"/>
    <cellStyle name="40% - Accent4 4 2 2" xfId="38384"/>
    <cellStyle name="40% - Accent4 4 3" xfId="38385"/>
    <cellStyle name="40% - Accent4 5" xfId="727"/>
    <cellStyle name="40% - Accent4 5 2" xfId="728"/>
    <cellStyle name="40% - Accent4 5 2 2" xfId="38386"/>
    <cellStyle name="40% - Accent4 5 3" xfId="38387"/>
    <cellStyle name="40% - Accent4 6" xfId="729"/>
    <cellStyle name="40% - Accent4 6 2" xfId="730"/>
    <cellStyle name="40% - Accent4 6 2 2" xfId="38388"/>
    <cellStyle name="40% - Accent4 6 3" xfId="731"/>
    <cellStyle name="40% - Accent4 6 3 2" xfId="38389"/>
    <cellStyle name="40% - Accent4 6 4" xfId="732"/>
    <cellStyle name="40% - Accent4 6 5" xfId="38390"/>
    <cellStyle name="40% - Accent4 7" xfId="733"/>
    <cellStyle name="40% - Accent4 7 10" xfId="734"/>
    <cellStyle name="40% - Accent4 7 10 2" xfId="38391"/>
    <cellStyle name="40% - Accent4 7 11" xfId="735"/>
    <cellStyle name="40% - Accent4 7 11 2" xfId="38392"/>
    <cellStyle name="40% - Accent4 7 12" xfId="38393"/>
    <cellStyle name="40% - Accent4 7 2" xfId="736"/>
    <cellStyle name="40% - Accent4 7 2 2" xfId="38394"/>
    <cellStyle name="40% - Accent4 7 3" xfId="737"/>
    <cellStyle name="40% - Accent4 7 3 2" xfId="38395"/>
    <cellStyle name="40% - Accent4 7 4" xfId="738"/>
    <cellStyle name="40% - Accent4 7 4 2" xfId="38396"/>
    <cellStyle name="40% - Accent4 7 5" xfId="739"/>
    <cellStyle name="40% - Accent4 7 5 2" xfId="38397"/>
    <cellStyle name="40% - Accent4 7 6" xfId="740"/>
    <cellStyle name="40% - Accent4 7 6 2" xfId="38398"/>
    <cellStyle name="40% - Accent4 7 7" xfId="741"/>
    <cellStyle name="40% - Accent4 7 7 2" xfId="38399"/>
    <cellStyle name="40% - Accent4 7 8" xfId="742"/>
    <cellStyle name="40% - Accent4 7 8 2" xfId="38400"/>
    <cellStyle name="40% - Accent4 7 9" xfId="743"/>
    <cellStyle name="40% - Accent4 7 9 2" xfId="38401"/>
    <cellStyle name="40% - Accent4 8" xfId="744"/>
    <cellStyle name="40% - Accent4 8 2" xfId="38402"/>
    <cellStyle name="40% - Accent4 9" xfId="745"/>
    <cellStyle name="40% - Accent4 9 2" xfId="38403"/>
    <cellStyle name="40% - Accent5 10" xfId="746"/>
    <cellStyle name="40% - Accent5 10 2" xfId="38404"/>
    <cellStyle name="40% - Accent5 11" xfId="747"/>
    <cellStyle name="40% - Accent5 11 2" xfId="38405"/>
    <cellStyle name="40% - Accent5 12" xfId="748"/>
    <cellStyle name="40% - Accent5 12 10" xfId="749"/>
    <cellStyle name="40% - Accent5 12 10 2" xfId="38406"/>
    <cellStyle name="40% - Accent5 12 11" xfId="750"/>
    <cellStyle name="40% - Accent5 12 11 2" xfId="38407"/>
    <cellStyle name="40% - Accent5 12 12" xfId="751"/>
    <cellStyle name="40% - Accent5 12 12 2" xfId="38408"/>
    <cellStyle name="40% - Accent5 12 13" xfId="752"/>
    <cellStyle name="40% - Accent5 12 13 2" xfId="38409"/>
    <cellStyle name="40% - Accent5 12 14" xfId="753"/>
    <cellStyle name="40% - Accent5 12 14 2" xfId="38410"/>
    <cellStyle name="40% - Accent5 12 15" xfId="754"/>
    <cellStyle name="40% - Accent5 12 15 2" xfId="38411"/>
    <cellStyle name="40% - Accent5 12 16" xfId="755"/>
    <cellStyle name="40% - Accent5 12 16 2" xfId="38412"/>
    <cellStyle name="40% - Accent5 12 17" xfId="756"/>
    <cellStyle name="40% - Accent5 12 17 2" xfId="38413"/>
    <cellStyle name="40% - Accent5 12 18" xfId="757"/>
    <cellStyle name="40% - Accent5 12 18 2" xfId="38414"/>
    <cellStyle name="40% - Accent5 12 19" xfId="758"/>
    <cellStyle name="40% - Accent5 12 19 2" xfId="38415"/>
    <cellStyle name="40% - Accent5 12 2" xfId="759"/>
    <cellStyle name="40% - Accent5 12 2 2" xfId="38416"/>
    <cellStyle name="40% - Accent5 12 20" xfId="760"/>
    <cellStyle name="40% - Accent5 12 20 2" xfId="38417"/>
    <cellStyle name="40% - Accent5 12 21" xfId="761"/>
    <cellStyle name="40% - Accent5 12 21 2" xfId="38418"/>
    <cellStyle name="40% - Accent5 12 22" xfId="762"/>
    <cellStyle name="40% - Accent5 12 22 2" xfId="38419"/>
    <cellStyle name="40% - Accent5 12 23" xfId="763"/>
    <cellStyle name="40% - Accent5 12 23 2" xfId="38420"/>
    <cellStyle name="40% - Accent5 12 24" xfId="764"/>
    <cellStyle name="40% - Accent5 12 24 2" xfId="38421"/>
    <cellStyle name="40% - Accent5 12 25" xfId="765"/>
    <cellStyle name="40% - Accent5 12 25 2" xfId="38422"/>
    <cellStyle name="40% - Accent5 12 26" xfId="766"/>
    <cellStyle name="40% - Accent5 12 26 2" xfId="38423"/>
    <cellStyle name="40% - Accent5 12 27" xfId="767"/>
    <cellStyle name="40% - Accent5 12 27 2" xfId="38424"/>
    <cellStyle name="40% - Accent5 12 28" xfId="768"/>
    <cellStyle name="40% - Accent5 12 28 2" xfId="38425"/>
    <cellStyle name="40% - Accent5 12 29" xfId="769"/>
    <cellStyle name="40% - Accent5 12 29 2" xfId="38426"/>
    <cellStyle name="40% - Accent5 12 3" xfId="770"/>
    <cellStyle name="40% - Accent5 12 3 2" xfId="38427"/>
    <cellStyle name="40% - Accent5 12 30" xfId="771"/>
    <cellStyle name="40% - Accent5 12 30 2" xfId="38428"/>
    <cellStyle name="40% - Accent5 12 31" xfId="38429"/>
    <cellStyle name="40% - Accent5 12 4" xfId="772"/>
    <cellStyle name="40% - Accent5 12 4 2" xfId="38430"/>
    <cellStyle name="40% - Accent5 12 5" xfId="773"/>
    <cellStyle name="40% - Accent5 12 5 2" xfId="38431"/>
    <cellStyle name="40% - Accent5 12 6" xfId="774"/>
    <cellStyle name="40% - Accent5 12 6 2" xfId="38432"/>
    <cellStyle name="40% - Accent5 12 7" xfId="775"/>
    <cellStyle name="40% - Accent5 12 7 2" xfId="38433"/>
    <cellStyle name="40% - Accent5 12 8" xfId="776"/>
    <cellStyle name="40% - Accent5 12 8 2" xfId="38434"/>
    <cellStyle name="40% - Accent5 12 9" xfId="777"/>
    <cellStyle name="40% - Accent5 12 9 2" xfId="38435"/>
    <cellStyle name="40% - Accent5 13" xfId="778"/>
    <cellStyle name="40% - Accent5 13 2" xfId="38436"/>
    <cellStyle name="40% - Accent5 14" xfId="779"/>
    <cellStyle name="40% - Accent5 14 2" xfId="38437"/>
    <cellStyle name="40% - Accent5 15" xfId="780"/>
    <cellStyle name="40% - Accent5 15 2" xfId="38438"/>
    <cellStyle name="40% - Accent5 16" xfId="781"/>
    <cellStyle name="40% - Accent5 16 2" xfId="38439"/>
    <cellStyle name="40% - Accent5 17" xfId="782"/>
    <cellStyle name="40% - Accent5 18" xfId="783"/>
    <cellStyle name="40% - Accent5 19" xfId="38440"/>
    <cellStyle name="40% - Accent5 2" xfId="784"/>
    <cellStyle name="40% - Accent5 2 10" xfId="785"/>
    <cellStyle name="40% - Accent5 2 11" xfId="786"/>
    <cellStyle name="40% - Accent5 2 12" xfId="38441"/>
    <cellStyle name="40% - Accent5 2 13" xfId="38442"/>
    <cellStyle name="40% - Accent5 2 14" xfId="38443"/>
    <cellStyle name="40% - Accent5 2 15" xfId="38444"/>
    <cellStyle name="40% - Accent5 2 16" xfId="38445"/>
    <cellStyle name="40% - Accent5 2 17" xfId="38446"/>
    <cellStyle name="40% - Accent5 2 18" xfId="38447"/>
    <cellStyle name="40% - Accent5 2 19" xfId="38448"/>
    <cellStyle name="40% - Accent5 2 2" xfId="787"/>
    <cellStyle name="40% - Accent5 2 2 2" xfId="38449"/>
    <cellStyle name="40% - Accent5 2 20" xfId="38450"/>
    <cellStyle name="40% - Accent5 2 21" xfId="38451"/>
    <cellStyle name="40% - Accent5 2 22" xfId="38452"/>
    <cellStyle name="40% - Accent5 2 23" xfId="38453"/>
    <cellStyle name="40% - Accent5 2 24" xfId="38454"/>
    <cellStyle name="40% - Accent5 2 3" xfId="788"/>
    <cellStyle name="40% - Accent5 2 3 2" xfId="38455"/>
    <cellStyle name="40% - Accent5 2 4" xfId="789"/>
    <cellStyle name="40% - Accent5 2 4 2" xfId="38456"/>
    <cellStyle name="40% - Accent5 2 5" xfId="790"/>
    <cellStyle name="40% - Accent5 2 5 2" xfId="38457"/>
    <cellStyle name="40% - Accent5 2 6" xfId="791"/>
    <cellStyle name="40% - Accent5 2 6 2" xfId="38458"/>
    <cellStyle name="40% - Accent5 2 7" xfId="792"/>
    <cellStyle name="40% - Accent5 2 7 2" xfId="38459"/>
    <cellStyle name="40% - Accent5 2 8" xfId="793"/>
    <cellStyle name="40% - Accent5 2 8 2" xfId="38460"/>
    <cellStyle name="40% - Accent5 2 9" xfId="794"/>
    <cellStyle name="40% - Accent5 20" xfId="38461"/>
    <cellStyle name="40% - Accent5 21" xfId="38462"/>
    <cellStyle name="40% - Accent5 22" xfId="38463"/>
    <cellStyle name="40% - Accent5 23" xfId="38464"/>
    <cellStyle name="40% - Accent5 24" xfId="38465"/>
    <cellStyle name="40% - Accent5 25" xfId="38466"/>
    <cellStyle name="40% - Accent5 26" xfId="38467"/>
    <cellStyle name="40% - Accent5 27" xfId="38468"/>
    <cellStyle name="40% - Accent5 28" xfId="38469"/>
    <cellStyle name="40% - Accent5 29" xfId="38470"/>
    <cellStyle name="40% - Accent5 3" xfId="795"/>
    <cellStyle name="40% - Accent5 3 2" xfId="796"/>
    <cellStyle name="40% - Accent5 3 2 2" xfId="38471"/>
    <cellStyle name="40% - Accent5 3 3" xfId="38472"/>
    <cellStyle name="40% - Accent5 30" xfId="38473"/>
    <cellStyle name="40% - Accent5 4" xfId="797"/>
    <cellStyle name="40% - Accent5 4 2" xfId="798"/>
    <cellStyle name="40% - Accent5 4 2 2" xfId="38474"/>
    <cellStyle name="40% - Accent5 4 3" xfId="38475"/>
    <cellStyle name="40% - Accent5 5" xfId="799"/>
    <cellStyle name="40% - Accent5 5 2" xfId="800"/>
    <cellStyle name="40% - Accent5 5 2 2" xfId="38476"/>
    <cellStyle name="40% - Accent5 5 3" xfId="38477"/>
    <cellStyle name="40% - Accent5 6" xfId="801"/>
    <cellStyle name="40% - Accent5 6 2" xfId="802"/>
    <cellStyle name="40% - Accent5 6 2 2" xfId="38478"/>
    <cellStyle name="40% - Accent5 6 3" xfId="803"/>
    <cellStyle name="40% - Accent5 6 3 2" xfId="38479"/>
    <cellStyle name="40% - Accent5 6 4" xfId="804"/>
    <cellStyle name="40% - Accent5 6 5" xfId="38480"/>
    <cellStyle name="40% - Accent5 7" xfId="805"/>
    <cellStyle name="40% - Accent5 7 10" xfId="806"/>
    <cellStyle name="40% - Accent5 7 10 2" xfId="38481"/>
    <cellStyle name="40% - Accent5 7 11" xfId="807"/>
    <cellStyle name="40% - Accent5 7 11 2" xfId="38482"/>
    <cellStyle name="40% - Accent5 7 12" xfId="38483"/>
    <cellStyle name="40% - Accent5 7 2" xfId="808"/>
    <cellStyle name="40% - Accent5 7 2 2" xfId="38484"/>
    <cellStyle name="40% - Accent5 7 3" xfId="809"/>
    <cellStyle name="40% - Accent5 7 3 2" xfId="38485"/>
    <cellStyle name="40% - Accent5 7 4" xfId="810"/>
    <cellStyle name="40% - Accent5 7 4 2" xfId="38486"/>
    <cellStyle name="40% - Accent5 7 5" xfId="811"/>
    <cellStyle name="40% - Accent5 7 5 2" xfId="38487"/>
    <cellStyle name="40% - Accent5 7 6" xfId="812"/>
    <cellStyle name="40% - Accent5 7 6 2" xfId="38488"/>
    <cellStyle name="40% - Accent5 7 7" xfId="813"/>
    <cellStyle name="40% - Accent5 7 7 2" xfId="38489"/>
    <cellStyle name="40% - Accent5 7 8" xfId="814"/>
    <cellStyle name="40% - Accent5 7 8 2" xfId="38490"/>
    <cellStyle name="40% - Accent5 7 9" xfId="815"/>
    <cellStyle name="40% - Accent5 7 9 2" xfId="38491"/>
    <cellStyle name="40% - Accent5 8" xfId="816"/>
    <cellStyle name="40% - Accent5 8 2" xfId="38492"/>
    <cellStyle name="40% - Accent5 9" xfId="817"/>
    <cellStyle name="40% - Accent5 9 2" xfId="38493"/>
    <cellStyle name="40% - Accent6 10" xfId="818"/>
    <cellStyle name="40% - Accent6 10 2" xfId="38494"/>
    <cellStyle name="40% - Accent6 11" xfId="819"/>
    <cellStyle name="40% - Accent6 11 2" xfId="38495"/>
    <cellStyle name="40% - Accent6 12" xfId="820"/>
    <cellStyle name="40% - Accent6 12 10" xfId="821"/>
    <cellStyle name="40% - Accent6 12 10 2" xfId="38496"/>
    <cellStyle name="40% - Accent6 12 11" xfId="822"/>
    <cellStyle name="40% - Accent6 12 11 2" xfId="38497"/>
    <cellStyle name="40% - Accent6 12 12" xfId="823"/>
    <cellStyle name="40% - Accent6 12 12 2" xfId="38498"/>
    <cellStyle name="40% - Accent6 12 13" xfId="824"/>
    <cellStyle name="40% - Accent6 12 13 2" xfId="38499"/>
    <cellStyle name="40% - Accent6 12 14" xfId="825"/>
    <cellStyle name="40% - Accent6 12 14 2" xfId="38500"/>
    <cellStyle name="40% - Accent6 12 15" xfId="826"/>
    <cellStyle name="40% - Accent6 12 15 2" xfId="38501"/>
    <cellStyle name="40% - Accent6 12 16" xfId="827"/>
    <cellStyle name="40% - Accent6 12 16 2" xfId="38502"/>
    <cellStyle name="40% - Accent6 12 17" xfId="828"/>
    <cellStyle name="40% - Accent6 12 17 2" xfId="38503"/>
    <cellStyle name="40% - Accent6 12 18" xfId="829"/>
    <cellStyle name="40% - Accent6 12 18 2" xfId="38504"/>
    <cellStyle name="40% - Accent6 12 19" xfId="830"/>
    <cellStyle name="40% - Accent6 12 19 2" xfId="38505"/>
    <cellStyle name="40% - Accent6 12 2" xfId="831"/>
    <cellStyle name="40% - Accent6 12 2 2" xfId="38506"/>
    <cellStyle name="40% - Accent6 12 20" xfId="832"/>
    <cellStyle name="40% - Accent6 12 20 2" xfId="38507"/>
    <cellStyle name="40% - Accent6 12 21" xfId="833"/>
    <cellStyle name="40% - Accent6 12 21 2" xfId="38508"/>
    <cellStyle name="40% - Accent6 12 22" xfId="834"/>
    <cellStyle name="40% - Accent6 12 22 2" xfId="38509"/>
    <cellStyle name="40% - Accent6 12 23" xfId="835"/>
    <cellStyle name="40% - Accent6 12 23 2" xfId="38510"/>
    <cellStyle name="40% - Accent6 12 24" xfId="836"/>
    <cellStyle name="40% - Accent6 12 24 2" xfId="38511"/>
    <cellStyle name="40% - Accent6 12 25" xfId="837"/>
    <cellStyle name="40% - Accent6 12 25 2" xfId="38512"/>
    <cellStyle name="40% - Accent6 12 26" xfId="838"/>
    <cellStyle name="40% - Accent6 12 26 2" xfId="38513"/>
    <cellStyle name="40% - Accent6 12 27" xfId="839"/>
    <cellStyle name="40% - Accent6 12 27 2" xfId="38514"/>
    <cellStyle name="40% - Accent6 12 28" xfId="840"/>
    <cellStyle name="40% - Accent6 12 28 2" xfId="38515"/>
    <cellStyle name="40% - Accent6 12 29" xfId="841"/>
    <cellStyle name="40% - Accent6 12 29 2" xfId="38516"/>
    <cellStyle name="40% - Accent6 12 3" xfId="842"/>
    <cellStyle name="40% - Accent6 12 3 2" xfId="38517"/>
    <cellStyle name="40% - Accent6 12 30" xfId="843"/>
    <cellStyle name="40% - Accent6 12 30 2" xfId="38518"/>
    <cellStyle name="40% - Accent6 12 31" xfId="38519"/>
    <cellStyle name="40% - Accent6 12 4" xfId="844"/>
    <cellStyle name="40% - Accent6 12 4 2" xfId="38520"/>
    <cellStyle name="40% - Accent6 12 5" xfId="845"/>
    <cellStyle name="40% - Accent6 12 5 2" xfId="38521"/>
    <cellStyle name="40% - Accent6 12 6" xfId="846"/>
    <cellStyle name="40% - Accent6 12 6 2" xfId="38522"/>
    <cellStyle name="40% - Accent6 12 7" xfId="847"/>
    <cellStyle name="40% - Accent6 12 7 2" xfId="38523"/>
    <cellStyle name="40% - Accent6 12 8" xfId="848"/>
    <cellStyle name="40% - Accent6 12 8 2" xfId="38524"/>
    <cellStyle name="40% - Accent6 12 9" xfId="849"/>
    <cellStyle name="40% - Accent6 12 9 2" xfId="38525"/>
    <cellStyle name="40% - Accent6 13" xfId="850"/>
    <cellStyle name="40% - Accent6 13 2" xfId="38526"/>
    <cellStyle name="40% - Accent6 14" xfId="851"/>
    <cellStyle name="40% - Accent6 14 2" xfId="38527"/>
    <cellStyle name="40% - Accent6 15" xfId="852"/>
    <cellStyle name="40% - Accent6 15 2" xfId="38528"/>
    <cellStyle name="40% - Accent6 16" xfId="853"/>
    <cellStyle name="40% - Accent6 16 2" xfId="38529"/>
    <cellStyle name="40% - Accent6 17" xfId="854"/>
    <cellStyle name="40% - Accent6 18" xfId="855"/>
    <cellStyle name="40% - Accent6 19" xfId="38530"/>
    <cellStyle name="40% - Accent6 2" xfId="856"/>
    <cellStyle name="40% - Accent6 2 10" xfId="857"/>
    <cellStyle name="40% - Accent6 2 11" xfId="858"/>
    <cellStyle name="40% - Accent6 2 12" xfId="38531"/>
    <cellStyle name="40% - Accent6 2 13" xfId="38532"/>
    <cellStyle name="40% - Accent6 2 14" xfId="38533"/>
    <cellStyle name="40% - Accent6 2 15" xfId="38534"/>
    <cellStyle name="40% - Accent6 2 16" xfId="38535"/>
    <cellStyle name="40% - Accent6 2 17" xfId="38536"/>
    <cellStyle name="40% - Accent6 2 18" xfId="38537"/>
    <cellStyle name="40% - Accent6 2 19" xfId="38538"/>
    <cellStyle name="40% - Accent6 2 2" xfId="859"/>
    <cellStyle name="40% - Accent6 2 2 2" xfId="38539"/>
    <cellStyle name="40% - Accent6 2 20" xfId="38540"/>
    <cellStyle name="40% - Accent6 2 21" xfId="38541"/>
    <cellStyle name="40% - Accent6 2 22" xfId="38542"/>
    <cellStyle name="40% - Accent6 2 23" xfId="38543"/>
    <cellStyle name="40% - Accent6 2 24" xfId="38544"/>
    <cellStyle name="40% - Accent6 2 3" xfId="860"/>
    <cellStyle name="40% - Accent6 2 3 2" xfId="38545"/>
    <cellStyle name="40% - Accent6 2 4" xfId="861"/>
    <cellStyle name="40% - Accent6 2 4 2" xfId="38546"/>
    <cellStyle name="40% - Accent6 2 5" xfId="862"/>
    <cellStyle name="40% - Accent6 2 5 2" xfId="38547"/>
    <cellStyle name="40% - Accent6 2 6" xfId="863"/>
    <cellStyle name="40% - Accent6 2 6 2" xfId="38548"/>
    <cellStyle name="40% - Accent6 2 7" xfId="864"/>
    <cellStyle name="40% - Accent6 2 7 2" xfId="38549"/>
    <cellStyle name="40% - Accent6 2 8" xfId="865"/>
    <cellStyle name="40% - Accent6 2 8 2" xfId="38550"/>
    <cellStyle name="40% - Accent6 2 9" xfId="866"/>
    <cellStyle name="40% - Accent6 20" xfId="38551"/>
    <cellStyle name="40% - Accent6 21" xfId="38552"/>
    <cellStyle name="40% - Accent6 22" xfId="38553"/>
    <cellStyle name="40% - Accent6 23" xfId="38554"/>
    <cellStyle name="40% - Accent6 24" xfId="38555"/>
    <cellStyle name="40% - Accent6 25" xfId="38556"/>
    <cellStyle name="40% - Accent6 26" xfId="38557"/>
    <cellStyle name="40% - Accent6 27" xfId="38558"/>
    <cellStyle name="40% - Accent6 28" xfId="38559"/>
    <cellStyle name="40% - Accent6 29" xfId="38560"/>
    <cellStyle name="40% - Accent6 3" xfId="867"/>
    <cellStyle name="40% - Accent6 3 2" xfId="868"/>
    <cellStyle name="40% - Accent6 3 2 2" xfId="38561"/>
    <cellStyle name="40% - Accent6 3 3" xfId="38562"/>
    <cellStyle name="40% - Accent6 30" xfId="38563"/>
    <cellStyle name="40% - Accent6 4" xfId="869"/>
    <cellStyle name="40% - Accent6 4 2" xfId="870"/>
    <cellStyle name="40% - Accent6 4 2 2" xfId="38564"/>
    <cellStyle name="40% - Accent6 4 3" xfId="38565"/>
    <cellStyle name="40% - Accent6 5" xfId="871"/>
    <cellStyle name="40% - Accent6 5 2" xfId="872"/>
    <cellStyle name="40% - Accent6 5 2 2" xfId="38566"/>
    <cellStyle name="40% - Accent6 5 3" xfId="38567"/>
    <cellStyle name="40% - Accent6 6" xfId="873"/>
    <cellStyle name="40% - Accent6 6 2" xfId="874"/>
    <cellStyle name="40% - Accent6 6 2 2" xfId="38568"/>
    <cellStyle name="40% - Accent6 6 3" xfId="875"/>
    <cellStyle name="40% - Accent6 6 3 2" xfId="38569"/>
    <cellStyle name="40% - Accent6 6 4" xfId="876"/>
    <cellStyle name="40% - Accent6 6 5" xfId="38570"/>
    <cellStyle name="40% - Accent6 7" xfId="877"/>
    <cellStyle name="40% - Accent6 7 10" xfId="878"/>
    <cellStyle name="40% - Accent6 7 10 2" xfId="38571"/>
    <cellStyle name="40% - Accent6 7 11" xfId="879"/>
    <cellStyle name="40% - Accent6 7 11 2" xfId="38572"/>
    <cellStyle name="40% - Accent6 7 12" xfId="38573"/>
    <cellStyle name="40% - Accent6 7 2" xfId="880"/>
    <cellStyle name="40% - Accent6 7 2 2" xfId="38574"/>
    <cellStyle name="40% - Accent6 7 3" xfId="881"/>
    <cellStyle name="40% - Accent6 7 3 2" xfId="38575"/>
    <cellStyle name="40% - Accent6 7 4" xfId="882"/>
    <cellStyle name="40% - Accent6 7 4 2" xfId="38576"/>
    <cellStyle name="40% - Accent6 7 5" xfId="883"/>
    <cellStyle name="40% - Accent6 7 5 2" xfId="38577"/>
    <cellStyle name="40% - Accent6 7 6" xfId="884"/>
    <cellStyle name="40% - Accent6 7 6 2" xfId="38578"/>
    <cellStyle name="40% - Accent6 7 7" xfId="885"/>
    <cellStyle name="40% - Accent6 7 7 2" xfId="38579"/>
    <cellStyle name="40% - Accent6 7 8" xfId="886"/>
    <cellStyle name="40% - Accent6 7 8 2" xfId="38580"/>
    <cellStyle name="40% - Accent6 7 9" xfId="887"/>
    <cellStyle name="40% - Accent6 7 9 2" xfId="38581"/>
    <cellStyle name="40% - Accent6 8" xfId="888"/>
    <cellStyle name="40% - Accent6 8 2" xfId="38582"/>
    <cellStyle name="40% - Accent6 9" xfId="889"/>
    <cellStyle name="40% - Accent6 9 2" xfId="38583"/>
    <cellStyle name="60% - Accent1 10" xfId="890"/>
    <cellStyle name="60% - Accent1 10 2" xfId="38584"/>
    <cellStyle name="60% - Accent1 11" xfId="891"/>
    <cellStyle name="60% - Accent1 11 2" xfId="38585"/>
    <cellStyle name="60% - Accent1 12" xfId="892"/>
    <cellStyle name="60% - Accent1 12 10" xfId="893"/>
    <cellStyle name="60% - Accent1 12 10 2" xfId="38586"/>
    <cellStyle name="60% - Accent1 12 11" xfId="894"/>
    <cellStyle name="60% - Accent1 12 11 2" xfId="38587"/>
    <cellStyle name="60% - Accent1 12 12" xfId="895"/>
    <cellStyle name="60% - Accent1 12 12 2" xfId="38588"/>
    <cellStyle name="60% - Accent1 12 13" xfId="896"/>
    <cellStyle name="60% - Accent1 12 13 2" xfId="38589"/>
    <cellStyle name="60% - Accent1 12 14" xfId="897"/>
    <cellStyle name="60% - Accent1 12 14 2" xfId="38590"/>
    <cellStyle name="60% - Accent1 12 15" xfId="898"/>
    <cellStyle name="60% - Accent1 12 15 2" xfId="38591"/>
    <cellStyle name="60% - Accent1 12 16" xfId="899"/>
    <cellStyle name="60% - Accent1 12 16 2" xfId="38592"/>
    <cellStyle name="60% - Accent1 12 17" xfId="900"/>
    <cellStyle name="60% - Accent1 12 17 2" xfId="38593"/>
    <cellStyle name="60% - Accent1 12 18" xfId="901"/>
    <cellStyle name="60% - Accent1 12 18 2" xfId="38594"/>
    <cellStyle name="60% - Accent1 12 19" xfId="902"/>
    <cellStyle name="60% - Accent1 12 19 2" xfId="38595"/>
    <cellStyle name="60% - Accent1 12 2" xfId="903"/>
    <cellStyle name="60% - Accent1 12 2 2" xfId="38596"/>
    <cellStyle name="60% - Accent1 12 20" xfId="904"/>
    <cellStyle name="60% - Accent1 12 20 2" xfId="38597"/>
    <cellStyle name="60% - Accent1 12 21" xfId="905"/>
    <cellStyle name="60% - Accent1 12 21 2" xfId="38598"/>
    <cellStyle name="60% - Accent1 12 22" xfId="906"/>
    <cellStyle name="60% - Accent1 12 22 2" xfId="38599"/>
    <cellStyle name="60% - Accent1 12 23" xfId="907"/>
    <cellStyle name="60% - Accent1 12 23 2" xfId="38600"/>
    <cellStyle name="60% - Accent1 12 24" xfId="908"/>
    <cellStyle name="60% - Accent1 12 24 2" xfId="38601"/>
    <cellStyle name="60% - Accent1 12 25" xfId="909"/>
    <cellStyle name="60% - Accent1 12 25 2" xfId="38602"/>
    <cellStyle name="60% - Accent1 12 26" xfId="910"/>
    <cellStyle name="60% - Accent1 12 26 2" xfId="38603"/>
    <cellStyle name="60% - Accent1 12 27" xfId="911"/>
    <cellStyle name="60% - Accent1 12 27 2" xfId="38604"/>
    <cellStyle name="60% - Accent1 12 28" xfId="912"/>
    <cellStyle name="60% - Accent1 12 28 2" xfId="38605"/>
    <cellStyle name="60% - Accent1 12 29" xfId="913"/>
    <cellStyle name="60% - Accent1 12 29 2" xfId="38606"/>
    <cellStyle name="60% - Accent1 12 3" xfId="914"/>
    <cellStyle name="60% - Accent1 12 3 2" xfId="38607"/>
    <cellStyle name="60% - Accent1 12 30" xfId="915"/>
    <cellStyle name="60% - Accent1 12 30 2" xfId="38608"/>
    <cellStyle name="60% - Accent1 12 31" xfId="38609"/>
    <cellStyle name="60% - Accent1 12 4" xfId="916"/>
    <cellStyle name="60% - Accent1 12 4 2" xfId="38610"/>
    <cellStyle name="60% - Accent1 12 5" xfId="917"/>
    <cellStyle name="60% - Accent1 12 5 2" xfId="38611"/>
    <cellStyle name="60% - Accent1 12 6" xfId="918"/>
    <cellStyle name="60% - Accent1 12 6 2" xfId="38612"/>
    <cellStyle name="60% - Accent1 12 7" xfId="919"/>
    <cellStyle name="60% - Accent1 12 7 2" xfId="38613"/>
    <cellStyle name="60% - Accent1 12 8" xfId="920"/>
    <cellStyle name="60% - Accent1 12 8 2" xfId="38614"/>
    <cellStyle name="60% - Accent1 12 9" xfId="921"/>
    <cellStyle name="60% - Accent1 12 9 2" xfId="38615"/>
    <cellStyle name="60% - Accent1 13" xfId="922"/>
    <cellStyle name="60% - Accent1 13 2" xfId="38616"/>
    <cellStyle name="60% - Accent1 14" xfId="923"/>
    <cellStyle name="60% - Accent1 14 2" xfId="38617"/>
    <cellStyle name="60% - Accent1 15" xfId="924"/>
    <cellStyle name="60% - Accent1 15 2" xfId="38618"/>
    <cellStyle name="60% - Accent1 16" xfId="925"/>
    <cellStyle name="60% - Accent1 16 2" xfId="38619"/>
    <cellStyle name="60% - Accent1 17" xfId="926"/>
    <cellStyle name="60% - Accent1 18" xfId="927"/>
    <cellStyle name="60% - Accent1 19" xfId="38620"/>
    <cellStyle name="60% - Accent1 2" xfId="928"/>
    <cellStyle name="60% - Accent1 2 10" xfId="929"/>
    <cellStyle name="60% - Accent1 2 11" xfId="930"/>
    <cellStyle name="60% - Accent1 2 12" xfId="38621"/>
    <cellStyle name="60% - Accent1 2 13" xfId="38622"/>
    <cellStyle name="60% - Accent1 2 14" xfId="38623"/>
    <cellStyle name="60% - Accent1 2 15" xfId="38624"/>
    <cellStyle name="60% - Accent1 2 16" xfId="38625"/>
    <cellStyle name="60% - Accent1 2 17" xfId="38626"/>
    <cellStyle name="60% - Accent1 2 18" xfId="38627"/>
    <cellStyle name="60% - Accent1 2 19" xfId="38628"/>
    <cellStyle name="60% - Accent1 2 2" xfId="931"/>
    <cellStyle name="60% - Accent1 2 2 2" xfId="38629"/>
    <cellStyle name="60% - Accent1 2 20" xfId="38630"/>
    <cellStyle name="60% - Accent1 2 21" xfId="38631"/>
    <cellStyle name="60% - Accent1 2 22" xfId="38632"/>
    <cellStyle name="60% - Accent1 2 23" xfId="38633"/>
    <cellStyle name="60% - Accent1 2 24" xfId="38634"/>
    <cellStyle name="60% - Accent1 2 3" xfId="932"/>
    <cellStyle name="60% - Accent1 2 3 2" xfId="38635"/>
    <cellStyle name="60% - Accent1 2 4" xfId="933"/>
    <cellStyle name="60% - Accent1 2 4 2" xfId="38636"/>
    <cellStyle name="60% - Accent1 2 5" xfId="934"/>
    <cellStyle name="60% - Accent1 2 5 2" xfId="38637"/>
    <cellStyle name="60% - Accent1 2 6" xfId="935"/>
    <cellStyle name="60% - Accent1 2 6 2" xfId="38638"/>
    <cellStyle name="60% - Accent1 2 7" xfId="936"/>
    <cellStyle name="60% - Accent1 2 7 2" xfId="38639"/>
    <cellStyle name="60% - Accent1 2 8" xfId="937"/>
    <cellStyle name="60% - Accent1 2 8 2" xfId="38640"/>
    <cellStyle name="60% - Accent1 2 9" xfId="938"/>
    <cellStyle name="60% - Accent1 20" xfId="38641"/>
    <cellStyle name="60% - Accent1 21" xfId="38642"/>
    <cellStyle name="60% - Accent1 22" xfId="38643"/>
    <cellStyle name="60% - Accent1 23" xfId="38644"/>
    <cellStyle name="60% - Accent1 24" xfId="38645"/>
    <cellStyle name="60% - Accent1 25" xfId="38646"/>
    <cellStyle name="60% - Accent1 26" xfId="38647"/>
    <cellStyle name="60% - Accent1 27" xfId="38648"/>
    <cellStyle name="60% - Accent1 28" xfId="38649"/>
    <cellStyle name="60% - Accent1 29" xfId="38650"/>
    <cellStyle name="60% - Accent1 3" xfId="939"/>
    <cellStyle name="60% - Accent1 3 2" xfId="940"/>
    <cellStyle name="60% - Accent1 3 2 2" xfId="38651"/>
    <cellStyle name="60% - Accent1 3 3" xfId="38652"/>
    <cellStyle name="60% - Accent1 30" xfId="38653"/>
    <cellStyle name="60% - Accent1 4" xfId="941"/>
    <cellStyle name="60% - Accent1 4 2" xfId="942"/>
    <cellStyle name="60% - Accent1 4 2 2" xfId="38654"/>
    <cellStyle name="60% - Accent1 4 3" xfId="38655"/>
    <cellStyle name="60% - Accent1 5" xfId="943"/>
    <cellStyle name="60% - Accent1 5 2" xfId="944"/>
    <cellStyle name="60% - Accent1 5 2 2" xfId="38656"/>
    <cellStyle name="60% - Accent1 5 3" xfId="38657"/>
    <cellStyle name="60% - Accent1 6" xfId="945"/>
    <cellStyle name="60% - Accent1 6 2" xfId="946"/>
    <cellStyle name="60% - Accent1 6 2 2" xfId="38658"/>
    <cellStyle name="60% - Accent1 6 3" xfId="947"/>
    <cellStyle name="60% - Accent1 6 3 2" xfId="38659"/>
    <cellStyle name="60% - Accent1 6 4" xfId="948"/>
    <cellStyle name="60% - Accent1 6 5" xfId="38660"/>
    <cellStyle name="60% - Accent1 7" xfId="949"/>
    <cellStyle name="60% - Accent1 7 10" xfId="950"/>
    <cellStyle name="60% - Accent1 7 10 2" xfId="38661"/>
    <cellStyle name="60% - Accent1 7 11" xfId="951"/>
    <cellStyle name="60% - Accent1 7 11 2" xfId="38662"/>
    <cellStyle name="60% - Accent1 7 12" xfId="38663"/>
    <cellStyle name="60% - Accent1 7 2" xfId="952"/>
    <cellStyle name="60% - Accent1 7 2 2" xfId="38664"/>
    <cellStyle name="60% - Accent1 7 3" xfId="953"/>
    <cellStyle name="60% - Accent1 7 3 2" xfId="38665"/>
    <cellStyle name="60% - Accent1 7 4" xfId="954"/>
    <cellStyle name="60% - Accent1 7 4 2" xfId="38666"/>
    <cellStyle name="60% - Accent1 7 5" xfId="955"/>
    <cellStyle name="60% - Accent1 7 5 2" xfId="38667"/>
    <cellStyle name="60% - Accent1 7 6" xfId="956"/>
    <cellStyle name="60% - Accent1 7 6 2" xfId="38668"/>
    <cellStyle name="60% - Accent1 7 7" xfId="957"/>
    <cellStyle name="60% - Accent1 7 7 2" xfId="38669"/>
    <cellStyle name="60% - Accent1 7 8" xfId="958"/>
    <cellStyle name="60% - Accent1 7 8 2" xfId="38670"/>
    <cellStyle name="60% - Accent1 7 9" xfId="959"/>
    <cellStyle name="60% - Accent1 7 9 2" xfId="38671"/>
    <cellStyle name="60% - Accent1 8" xfId="960"/>
    <cellStyle name="60% - Accent1 8 2" xfId="38672"/>
    <cellStyle name="60% - Accent1 9" xfId="961"/>
    <cellStyle name="60% - Accent1 9 2" xfId="38673"/>
    <cellStyle name="60% - Accent2 10" xfId="962"/>
    <cellStyle name="60% - Accent2 10 2" xfId="38674"/>
    <cellStyle name="60% - Accent2 11" xfId="963"/>
    <cellStyle name="60% - Accent2 11 2" xfId="38675"/>
    <cellStyle name="60% - Accent2 12" xfId="964"/>
    <cellStyle name="60% - Accent2 12 10" xfId="965"/>
    <cellStyle name="60% - Accent2 12 10 2" xfId="38676"/>
    <cellStyle name="60% - Accent2 12 11" xfId="966"/>
    <cellStyle name="60% - Accent2 12 11 2" xfId="38677"/>
    <cellStyle name="60% - Accent2 12 12" xfId="967"/>
    <cellStyle name="60% - Accent2 12 12 2" xfId="38678"/>
    <cellStyle name="60% - Accent2 12 13" xfId="968"/>
    <cellStyle name="60% - Accent2 12 13 2" xfId="38679"/>
    <cellStyle name="60% - Accent2 12 14" xfId="969"/>
    <cellStyle name="60% - Accent2 12 14 2" xfId="38680"/>
    <cellStyle name="60% - Accent2 12 15" xfId="970"/>
    <cellStyle name="60% - Accent2 12 15 2" xfId="38681"/>
    <cellStyle name="60% - Accent2 12 16" xfId="971"/>
    <cellStyle name="60% - Accent2 12 16 2" xfId="38682"/>
    <cellStyle name="60% - Accent2 12 17" xfId="972"/>
    <cellStyle name="60% - Accent2 12 17 2" xfId="38683"/>
    <cellStyle name="60% - Accent2 12 18" xfId="973"/>
    <cellStyle name="60% - Accent2 12 18 2" xfId="38684"/>
    <cellStyle name="60% - Accent2 12 19" xfId="974"/>
    <cellStyle name="60% - Accent2 12 19 2" xfId="38685"/>
    <cellStyle name="60% - Accent2 12 2" xfId="975"/>
    <cellStyle name="60% - Accent2 12 2 2" xfId="38686"/>
    <cellStyle name="60% - Accent2 12 20" xfId="976"/>
    <cellStyle name="60% - Accent2 12 20 2" xfId="38687"/>
    <cellStyle name="60% - Accent2 12 21" xfId="977"/>
    <cellStyle name="60% - Accent2 12 21 2" xfId="38688"/>
    <cellStyle name="60% - Accent2 12 22" xfId="978"/>
    <cellStyle name="60% - Accent2 12 22 2" xfId="38689"/>
    <cellStyle name="60% - Accent2 12 23" xfId="979"/>
    <cellStyle name="60% - Accent2 12 23 2" xfId="38690"/>
    <cellStyle name="60% - Accent2 12 24" xfId="980"/>
    <cellStyle name="60% - Accent2 12 24 2" xfId="38691"/>
    <cellStyle name="60% - Accent2 12 25" xfId="981"/>
    <cellStyle name="60% - Accent2 12 25 2" xfId="38692"/>
    <cellStyle name="60% - Accent2 12 26" xfId="982"/>
    <cellStyle name="60% - Accent2 12 26 2" xfId="38693"/>
    <cellStyle name="60% - Accent2 12 27" xfId="983"/>
    <cellStyle name="60% - Accent2 12 27 2" xfId="38694"/>
    <cellStyle name="60% - Accent2 12 28" xfId="984"/>
    <cellStyle name="60% - Accent2 12 28 2" xfId="38695"/>
    <cellStyle name="60% - Accent2 12 29" xfId="985"/>
    <cellStyle name="60% - Accent2 12 29 2" xfId="38696"/>
    <cellStyle name="60% - Accent2 12 3" xfId="986"/>
    <cellStyle name="60% - Accent2 12 3 2" xfId="38697"/>
    <cellStyle name="60% - Accent2 12 30" xfId="987"/>
    <cellStyle name="60% - Accent2 12 30 2" xfId="38698"/>
    <cellStyle name="60% - Accent2 12 31" xfId="38699"/>
    <cellStyle name="60% - Accent2 12 4" xfId="988"/>
    <cellStyle name="60% - Accent2 12 4 2" xfId="38700"/>
    <cellStyle name="60% - Accent2 12 5" xfId="989"/>
    <cellStyle name="60% - Accent2 12 5 2" xfId="38701"/>
    <cellStyle name="60% - Accent2 12 6" xfId="990"/>
    <cellStyle name="60% - Accent2 12 6 2" xfId="38702"/>
    <cellStyle name="60% - Accent2 12 7" xfId="991"/>
    <cellStyle name="60% - Accent2 12 7 2" xfId="38703"/>
    <cellStyle name="60% - Accent2 12 8" xfId="992"/>
    <cellStyle name="60% - Accent2 12 8 2" xfId="38704"/>
    <cellStyle name="60% - Accent2 12 9" xfId="993"/>
    <cellStyle name="60% - Accent2 12 9 2" xfId="38705"/>
    <cellStyle name="60% - Accent2 13" xfId="994"/>
    <cellStyle name="60% - Accent2 13 2" xfId="38706"/>
    <cellStyle name="60% - Accent2 14" xfId="995"/>
    <cellStyle name="60% - Accent2 14 2" xfId="38707"/>
    <cellStyle name="60% - Accent2 15" xfId="996"/>
    <cellStyle name="60% - Accent2 15 2" xfId="38708"/>
    <cellStyle name="60% - Accent2 16" xfId="997"/>
    <cellStyle name="60% - Accent2 16 2" xfId="38709"/>
    <cellStyle name="60% - Accent2 17" xfId="998"/>
    <cellStyle name="60% - Accent2 18" xfId="999"/>
    <cellStyle name="60% - Accent2 19" xfId="38710"/>
    <cellStyle name="60% - Accent2 2" xfId="1000"/>
    <cellStyle name="60% - Accent2 2 10" xfId="1001"/>
    <cellStyle name="60% - Accent2 2 11" xfId="1002"/>
    <cellStyle name="60% - Accent2 2 12" xfId="38711"/>
    <cellStyle name="60% - Accent2 2 13" xfId="38712"/>
    <cellStyle name="60% - Accent2 2 14" xfId="38713"/>
    <cellStyle name="60% - Accent2 2 15" xfId="38714"/>
    <cellStyle name="60% - Accent2 2 16" xfId="38715"/>
    <cellStyle name="60% - Accent2 2 17" xfId="38716"/>
    <cellStyle name="60% - Accent2 2 18" xfId="38717"/>
    <cellStyle name="60% - Accent2 2 19" xfId="38718"/>
    <cellStyle name="60% - Accent2 2 2" xfId="1003"/>
    <cellStyle name="60% - Accent2 2 2 2" xfId="38719"/>
    <cellStyle name="60% - Accent2 2 20" xfId="38720"/>
    <cellStyle name="60% - Accent2 2 21" xfId="38721"/>
    <cellStyle name="60% - Accent2 2 22" xfId="38722"/>
    <cellStyle name="60% - Accent2 2 23" xfId="38723"/>
    <cellStyle name="60% - Accent2 2 24" xfId="38724"/>
    <cellStyle name="60% - Accent2 2 3" xfId="1004"/>
    <cellStyle name="60% - Accent2 2 3 2" xfId="38725"/>
    <cellStyle name="60% - Accent2 2 4" xfId="1005"/>
    <cellStyle name="60% - Accent2 2 4 2" xfId="38726"/>
    <cellStyle name="60% - Accent2 2 5" xfId="1006"/>
    <cellStyle name="60% - Accent2 2 5 2" xfId="38727"/>
    <cellStyle name="60% - Accent2 2 6" xfId="1007"/>
    <cellStyle name="60% - Accent2 2 6 2" xfId="38728"/>
    <cellStyle name="60% - Accent2 2 7" xfId="1008"/>
    <cellStyle name="60% - Accent2 2 7 2" xfId="38729"/>
    <cellStyle name="60% - Accent2 2 8" xfId="1009"/>
    <cellStyle name="60% - Accent2 2 8 2" xfId="38730"/>
    <cellStyle name="60% - Accent2 2 9" xfId="1010"/>
    <cellStyle name="60% - Accent2 20" xfId="38731"/>
    <cellStyle name="60% - Accent2 21" xfId="38732"/>
    <cellStyle name="60% - Accent2 22" xfId="38733"/>
    <cellStyle name="60% - Accent2 23" xfId="38734"/>
    <cellStyle name="60% - Accent2 24" xfId="38735"/>
    <cellStyle name="60% - Accent2 25" xfId="38736"/>
    <cellStyle name="60% - Accent2 26" xfId="38737"/>
    <cellStyle name="60% - Accent2 27" xfId="38738"/>
    <cellStyle name="60% - Accent2 28" xfId="38739"/>
    <cellStyle name="60% - Accent2 29" xfId="38740"/>
    <cellStyle name="60% - Accent2 3" xfId="1011"/>
    <cellStyle name="60% - Accent2 3 2" xfId="1012"/>
    <cellStyle name="60% - Accent2 3 2 2" xfId="38741"/>
    <cellStyle name="60% - Accent2 3 3" xfId="38742"/>
    <cellStyle name="60% - Accent2 30" xfId="38743"/>
    <cellStyle name="60% - Accent2 4" xfId="1013"/>
    <cellStyle name="60% - Accent2 4 2" xfId="1014"/>
    <cellStyle name="60% - Accent2 4 2 2" xfId="38744"/>
    <cellStyle name="60% - Accent2 4 3" xfId="38745"/>
    <cellStyle name="60% - Accent2 5" xfId="1015"/>
    <cellStyle name="60% - Accent2 5 2" xfId="1016"/>
    <cellStyle name="60% - Accent2 5 2 2" xfId="38746"/>
    <cellStyle name="60% - Accent2 5 3" xfId="38747"/>
    <cellStyle name="60% - Accent2 6" xfId="1017"/>
    <cellStyle name="60% - Accent2 6 2" xfId="1018"/>
    <cellStyle name="60% - Accent2 6 2 2" xfId="38748"/>
    <cellStyle name="60% - Accent2 6 3" xfId="1019"/>
    <cellStyle name="60% - Accent2 6 3 2" xfId="38749"/>
    <cellStyle name="60% - Accent2 6 4" xfId="1020"/>
    <cellStyle name="60% - Accent2 6 5" xfId="38750"/>
    <cellStyle name="60% - Accent2 7" xfId="1021"/>
    <cellStyle name="60% - Accent2 7 10" xfId="1022"/>
    <cellStyle name="60% - Accent2 7 10 2" xfId="38751"/>
    <cellStyle name="60% - Accent2 7 11" xfId="1023"/>
    <cellStyle name="60% - Accent2 7 11 2" xfId="38752"/>
    <cellStyle name="60% - Accent2 7 12" xfId="38753"/>
    <cellStyle name="60% - Accent2 7 2" xfId="1024"/>
    <cellStyle name="60% - Accent2 7 2 2" xfId="38754"/>
    <cellStyle name="60% - Accent2 7 3" xfId="1025"/>
    <cellStyle name="60% - Accent2 7 3 2" xfId="38755"/>
    <cellStyle name="60% - Accent2 7 4" xfId="1026"/>
    <cellStyle name="60% - Accent2 7 4 2" xfId="38756"/>
    <cellStyle name="60% - Accent2 7 5" xfId="1027"/>
    <cellStyle name="60% - Accent2 7 5 2" xfId="38757"/>
    <cellStyle name="60% - Accent2 7 6" xfId="1028"/>
    <cellStyle name="60% - Accent2 7 6 2" xfId="38758"/>
    <cellStyle name="60% - Accent2 7 7" xfId="1029"/>
    <cellStyle name="60% - Accent2 7 7 2" xfId="38759"/>
    <cellStyle name="60% - Accent2 7 8" xfId="1030"/>
    <cellStyle name="60% - Accent2 7 8 2" xfId="38760"/>
    <cellStyle name="60% - Accent2 7 9" xfId="1031"/>
    <cellStyle name="60% - Accent2 7 9 2" xfId="38761"/>
    <cellStyle name="60% - Accent2 8" xfId="1032"/>
    <cellStyle name="60% - Accent2 8 2" xfId="38762"/>
    <cellStyle name="60% - Accent2 9" xfId="1033"/>
    <cellStyle name="60% - Accent2 9 2" xfId="38763"/>
    <cellStyle name="60% - Accent3 10" xfId="1034"/>
    <cellStyle name="60% - Accent3 10 2" xfId="38764"/>
    <cellStyle name="60% - Accent3 11" xfId="1035"/>
    <cellStyle name="60% - Accent3 11 2" xfId="38765"/>
    <cellStyle name="60% - Accent3 12" xfId="1036"/>
    <cellStyle name="60% - Accent3 12 10" xfId="1037"/>
    <cellStyle name="60% - Accent3 12 10 2" xfId="38766"/>
    <cellStyle name="60% - Accent3 12 11" xfId="1038"/>
    <cellStyle name="60% - Accent3 12 11 2" xfId="38767"/>
    <cellStyle name="60% - Accent3 12 12" xfId="1039"/>
    <cellStyle name="60% - Accent3 12 12 2" xfId="38768"/>
    <cellStyle name="60% - Accent3 12 13" xfId="1040"/>
    <cellStyle name="60% - Accent3 12 13 2" xfId="38769"/>
    <cellStyle name="60% - Accent3 12 14" xfId="1041"/>
    <cellStyle name="60% - Accent3 12 14 2" xfId="38770"/>
    <cellStyle name="60% - Accent3 12 15" xfId="1042"/>
    <cellStyle name="60% - Accent3 12 15 2" xfId="38771"/>
    <cellStyle name="60% - Accent3 12 16" xfId="1043"/>
    <cellStyle name="60% - Accent3 12 16 2" xfId="38772"/>
    <cellStyle name="60% - Accent3 12 17" xfId="1044"/>
    <cellStyle name="60% - Accent3 12 17 2" xfId="38773"/>
    <cellStyle name="60% - Accent3 12 18" xfId="1045"/>
    <cellStyle name="60% - Accent3 12 18 2" xfId="38774"/>
    <cellStyle name="60% - Accent3 12 19" xfId="1046"/>
    <cellStyle name="60% - Accent3 12 19 2" xfId="38775"/>
    <cellStyle name="60% - Accent3 12 2" xfId="1047"/>
    <cellStyle name="60% - Accent3 12 2 2" xfId="38776"/>
    <cellStyle name="60% - Accent3 12 20" xfId="1048"/>
    <cellStyle name="60% - Accent3 12 20 2" xfId="38777"/>
    <cellStyle name="60% - Accent3 12 21" xfId="1049"/>
    <cellStyle name="60% - Accent3 12 21 2" xfId="38778"/>
    <cellStyle name="60% - Accent3 12 22" xfId="1050"/>
    <cellStyle name="60% - Accent3 12 22 2" xfId="38779"/>
    <cellStyle name="60% - Accent3 12 23" xfId="1051"/>
    <cellStyle name="60% - Accent3 12 23 2" xfId="38780"/>
    <cellStyle name="60% - Accent3 12 24" xfId="1052"/>
    <cellStyle name="60% - Accent3 12 24 2" xfId="38781"/>
    <cellStyle name="60% - Accent3 12 25" xfId="1053"/>
    <cellStyle name="60% - Accent3 12 25 2" xfId="38782"/>
    <cellStyle name="60% - Accent3 12 26" xfId="1054"/>
    <cellStyle name="60% - Accent3 12 26 2" xfId="38783"/>
    <cellStyle name="60% - Accent3 12 27" xfId="1055"/>
    <cellStyle name="60% - Accent3 12 27 2" xfId="38784"/>
    <cellStyle name="60% - Accent3 12 28" xfId="1056"/>
    <cellStyle name="60% - Accent3 12 28 2" xfId="38785"/>
    <cellStyle name="60% - Accent3 12 29" xfId="1057"/>
    <cellStyle name="60% - Accent3 12 29 2" xfId="38786"/>
    <cellStyle name="60% - Accent3 12 3" xfId="1058"/>
    <cellStyle name="60% - Accent3 12 3 2" xfId="38787"/>
    <cellStyle name="60% - Accent3 12 30" xfId="1059"/>
    <cellStyle name="60% - Accent3 12 30 2" xfId="38788"/>
    <cellStyle name="60% - Accent3 12 31" xfId="38789"/>
    <cellStyle name="60% - Accent3 12 4" xfId="1060"/>
    <cellStyle name="60% - Accent3 12 4 2" xfId="38790"/>
    <cellStyle name="60% - Accent3 12 5" xfId="1061"/>
    <cellStyle name="60% - Accent3 12 5 2" xfId="38791"/>
    <cellStyle name="60% - Accent3 12 6" xfId="1062"/>
    <cellStyle name="60% - Accent3 12 6 2" xfId="38792"/>
    <cellStyle name="60% - Accent3 12 7" xfId="1063"/>
    <cellStyle name="60% - Accent3 12 7 2" xfId="38793"/>
    <cellStyle name="60% - Accent3 12 8" xfId="1064"/>
    <cellStyle name="60% - Accent3 12 8 2" xfId="38794"/>
    <cellStyle name="60% - Accent3 12 9" xfId="1065"/>
    <cellStyle name="60% - Accent3 12 9 2" xfId="38795"/>
    <cellStyle name="60% - Accent3 13" xfId="1066"/>
    <cellStyle name="60% - Accent3 13 2" xfId="38796"/>
    <cellStyle name="60% - Accent3 14" xfId="1067"/>
    <cellStyle name="60% - Accent3 14 2" xfId="38797"/>
    <cellStyle name="60% - Accent3 15" xfId="1068"/>
    <cellStyle name="60% - Accent3 15 2" xfId="38798"/>
    <cellStyle name="60% - Accent3 16" xfId="1069"/>
    <cellStyle name="60% - Accent3 16 2" xfId="38799"/>
    <cellStyle name="60% - Accent3 17" xfId="1070"/>
    <cellStyle name="60% - Accent3 18" xfId="1071"/>
    <cellStyle name="60% - Accent3 19" xfId="38800"/>
    <cellStyle name="60% - Accent3 2" xfId="1072"/>
    <cellStyle name="60% - Accent3 2 10" xfId="1073"/>
    <cellStyle name="60% - Accent3 2 11" xfId="1074"/>
    <cellStyle name="60% - Accent3 2 12" xfId="38801"/>
    <cellStyle name="60% - Accent3 2 13" xfId="38802"/>
    <cellStyle name="60% - Accent3 2 14" xfId="38803"/>
    <cellStyle name="60% - Accent3 2 15" xfId="38804"/>
    <cellStyle name="60% - Accent3 2 16" xfId="38805"/>
    <cellStyle name="60% - Accent3 2 17" xfId="38806"/>
    <cellStyle name="60% - Accent3 2 18" xfId="38807"/>
    <cellStyle name="60% - Accent3 2 19" xfId="38808"/>
    <cellStyle name="60% - Accent3 2 2" xfId="1075"/>
    <cellStyle name="60% - Accent3 2 2 2" xfId="38809"/>
    <cellStyle name="60% - Accent3 2 20" xfId="38810"/>
    <cellStyle name="60% - Accent3 2 21" xfId="38811"/>
    <cellStyle name="60% - Accent3 2 22" xfId="38812"/>
    <cellStyle name="60% - Accent3 2 23" xfId="38813"/>
    <cellStyle name="60% - Accent3 2 24" xfId="38814"/>
    <cellStyle name="60% - Accent3 2 3" xfId="1076"/>
    <cellStyle name="60% - Accent3 2 3 2" xfId="38815"/>
    <cellStyle name="60% - Accent3 2 4" xfId="1077"/>
    <cellStyle name="60% - Accent3 2 4 2" xfId="38816"/>
    <cellStyle name="60% - Accent3 2 5" xfId="1078"/>
    <cellStyle name="60% - Accent3 2 5 2" xfId="38817"/>
    <cellStyle name="60% - Accent3 2 6" xfId="1079"/>
    <cellStyle name="60% - Accent3 2 6 2" xfId="38818"/>
    <cellStyle name="60% - Accent3 2 7" xfId="1080"/>
    <cellStyle name="60% - Accent3 2 7 2" xfId="38819"/>
    <cellStyle name="60% - Accent3 2 8" xfId="1081"/>
    <cellStyle name="60% - Accent3 2 8 2" xfId="38820"/>
    <cellStyle name="60% - Accent3 2 9" xfId="1082"/>
    <cellStyle name="60% - Accent3 20" xfId="38821"/>
    <cellStyle name="60% - Accent3 21" xfId="38822"/>
    <cellStyle name="60% - Accent3 22" xfId="38823"/>
    <cellStyle name="60% - Accent3 23" xfId="38824"/>
    <cellStyle name="60% - Accent3 24" xfId="38825"/>
    <cellStyle name="60% - Accent3 25" xfId="38826"/>
    <cellStyle name="60% - Accent3 26" xfId="38827"/>
    <cellStyle name="60% - Accent3 27" xfId="38828"/>
    <cellStyle name="60% - Accent3 28" xfId="38829"/>
    <cellStyle name="60% - Accent3 29" xfId="38830"/>
    <cellStyle name="60% - Accent3 3" xfId="1083"/>
    <cellStyle name="60% - Accent3 3 2" xfId="1084"/>
    <cellStyle name="60% - Accent3 3 2 2" xfId="38831"/>
    <cellStyle name="60% - Accent3 3 3" xfId="38832"/>
    <cellStyle name="60% - Accent3 30" xfId="38833"/>
    <cellStyle name="60% - Accent3 4" xfId="1085"/>
    <cellStyle name="60% - Accent3 4 2" xfId="1086"/>
    <cellStyle name="60% - Accent3 4 2 2" xfId="38834"/>
    <cellStyle name="60% - Accent3 4 3" xfId="38835"/>
    <cellStyle name="60% - Accent3 5" xfId="1087"/>
    <cellStyle name="60% - Accent3 5 2" xfId="1088"/>
    <cellStyle name="60% - Accent3 5 2 2" xfId="38836"/>
    <cellStyle name="60% - Accent3 5 3" xfId="38837"/>
    <cellStyle name="60% - Accent3 6" xfId="1089"/>
    <cellStyle name="60% - Accent3 6 2" xfId="1090"/>
    <cellStyle name="60% - Accent3 6 2 2" xfId="38838"/>
    <cellStyle name="60% - Accent3 6 3" xfId="1091"/>
    <cellStyle name="60% - Accent3 6 3 2" xfId="38839"/>
    <cellStyle name="60% - Accent3 6 4" xfId="1092"/>
    <cellStyle name="60% - Accent3 6 5" xfId="38840"/>
    <cellStyle name="60% - Accent3 7" xfId="1093"/>
    <cellStyle name="60% - Accent3 7 10" xfId="1094"/>
    <cellStyle name="60% - Accent3 7 10 2" xfId="38841"/>
    <cellStyle name="60% - Accent3 7 11" xfId="1095"/>
    <cellStyle name="60% - Accent3 7 11 2" xfId="38842"/>
    <cellStyle name="60% - Accent3 7 12" xfId="38843"/>
    <cellStyle name="60% - Accent3 7 2" xfId="1096"/>
    <cellStyle name="60% - Accent3 7 2 2" xfId="38844"/>
    <cellStyle name="60% - Accent3 7 3" xfId="1097"/>
    <cellStyle name="60% - Accent3 7 3 2" xfId="38845"/>
    <cellStyle name="60% - Accent3 7 4" xfId="1098"/>
    <cellStyle name="60% - Accent3 7 4 2" xfId="38846"/>
    <cellStyle name="60% - Accent3 7 5" xfId="1099"/>
    <cellStyle name="60% - Accent3 7 5 2" xfId="38847"/>
    <cellStyle name="60% - Accent3 7 6" xfId="1100"/>
    <cellStyle name="60% - Accent3 7 6 2" xfId="38848"/>
    <cellStyle name="60% - Accent3 7 7" xfId="1101"/>
    <cellStyle name="60% - Accent3 7 7 2" xfId="38849"/>
    <cellStyle name="60% - Accent3 7 8" xfId="1102"/>
    <cellStyle name="60% - Accent3 7 8 2" xfId="38850"/>
    <cellStyle name="60% - Accent3 7 9" xfId="1103"/>
    <cellStyle name="60% - Accent3 7 9 2" xfId="38851"/>
    <cellStyle name="60% - Accent3 8" xfId="1104"/>
    <cellStyle name="60% - Accent3 8 2" xfId="38852"/>
    <cellStyle name="60% - Accent3 9" xfId="1105"/>
    <cellStyle name="60% - Accent3 9 2" xfId="38853"/>
    <cellStyle name="60% - Accent4 10" xfId="1106"/>
    <cellStyle name="60% - Accent4 10 2" xfId="38854"/>
    <cellStyle name="60% - Accent4 11" xfId="1107"/>
    <cellStyle name="60% - Accent4 11 2" xfId="38855"/>
    <cellStyle name="60% - Accent4 12" xfId="1108"/>
    <cellStyle name="60% - Accent4 12 10" xfId="1109"/>
    <cellStyle name="60% - Accent4 12 10 2" xfId="38856"/>
    <cellStyle name="60% - Accent4 12 11" xfId="1110"/>
    <cellStyle name="60% - Accent4 12 11 2" xfId="38857"/>
    <cellStyle name="60% - Accent4 12 12" xfId="1111"/>
    <cellStyle name="60% - Accent4 12 12 2" xfId="38858"/>
    <cellStyle name="60% - Accent4 12 13" xfId="1112"/>
    <cellStyle name="60% - Accent4 12 13 2" xfId="38859"/>
    <cellStyle name="60% - Accent4 12 14" xfId="1113"/>
    <cellStyle name="60% - Accent4 12 14 2" xfId="38860"/>
    <cellStyle name="60% - Accent4 12 15" xfId="1114"/>
    <cellStyle name="60% - Accent4 12 15 2" xfId="38861"/>
    <cellStyle name="60% - Accent4 12 16" xfId="1115"/>
    <cellStyle name="60% - Accent4 12 16 2" xfId="38862"/>
    <cellStyle name="60% - Accent4 12 17" xfId="1116"/>
    <cellStyle name="60% - Accent4 12 17 2" xfId="38863"/>
    <cellStyle name="60% - Accent4 12 18" xfId="1117"/>
    <cellStyle name="60% - Accent4 12 18 2" xfId="38864"/>
    <cellStyle name="60% - Accent4 12 19" xfId="1118"/>
    <cellStyle name="60% - Accent4 12 19 2" xfId="38865"/>
    <cellStyle name="60% - Accent4 12 2" xfId="1119"/>
    <cellStyle name="60% - Accent4 12 2 2" xfId="38866"/>
    <cellStyle name="60% - Accent4 12 20" xfId="1120"/>
    <cellStyle name="60% - Accent4 12 20 2" xfId="38867"/>
    <cellStyle name="60% - Accent4 12 21" xfId="1121"/>
    <cellStyle name="60% - Accent4 12 21 2" xfId="38868"/>
    <cellStyle name="60% - Accent4 12 22" xfId="1122"/>
    <cellStyle name="60% - Accent4 12 22 2" xfId="38869"/>
    <cellStyle name="60% - Accent4 12 23" xfId="1123"/>
    <cellStyle name="60% - Accent4 12 23 2" xfId="38870"/>
    <cellStyle name="60% - Accent4 12 24" xfId="1124"/>
    <cellStyle name="60% - Accent4 12 24 2" xfId="38871"/>
    <cellStyle name="60% - Accent4 12 25" xfId="1125"/>
    <cellStyle name="60% - Accent4 12 25 2" xfId="38872"/>
    <cellStyle name="60% - Accent4 12 26" xfId="1126"/>
    <cellStyle name="60% - Accent4 12 26 2" xfId="38873"/>
    <cellStyle name="60% - Accent4 12 27" xfId="1127"/>
    <cellStyle name="60% - Accent4 12 27 2" xfId="38874"/>
    <cellStyle name="60% - Accent4 12 28" xfId="1128"/>
    <cellStyle name="60% - Accent4 12 28 2" xfId="38875"/>
    <cellStyle name="60% - Accent4 12 29" xfId="1129"/>
    <cellStyle name="60% - Accent4 12 29 2" xfId="38876"/>
    <cellStyle name="60% - Accent4 12 3" xfId="1130"/>
    <cellStyle name="60% - Accent4 12 3 2" xfId="38877"/>
    <cellStyle name="60% - Accent4 12 30" xfId="1131"/>
    <cellStyle name="60% - Accent4 12 30 2" xfId="38878"/>
    <cellStyle name="60% - Accent4 12 31" xfId="38879"/>
    <cellStyle name="60% - Accent4 12 4" xfId="1132"/>
    <cellStyle name="60% - Accent4 12 4 2" xfId="38880"/>
    <cellStyle name="60% - Accent4 12 5" xfId="1133"/>
    <cellStyle name="60% - Accent4 12 5 2" xfId="38881"/>
    <cellStyle name="60% - Accent4 12 6" xfId="1134"/>
    <cellStyle name="60% - Accent4 12 6 2" xfId="38882"/>
    <cellStyle name="60% - Accent4 12 7" xfId="1135"/>
    <cellStyle name="60% - Accent4 12 7 2" xfId="38883"/>
    <cellStyle name="60% - Accent4 12 8" xfId="1136"/>
    <cellStyle name="60% - Accent4 12 8 2" xfId="38884"/>
    <cellStyle name="60% - Accent4 12 9" xfId="1137"/>
    <cellStyle name="60% - Accent4 12 9 2" xfId="38885"/>
    <cellStyle name="60% - Accent4 13" xfId="1138"/>
    <cellStyle name="60% - Accent4 13 2" xfId="38886"/>
    <cellStyle name="60% - Accent4 14" xfId="1139"/>
    <cellStyle name="60% - Accent4 14 2" xfId="38887"/>
    <cellStyle name="60% - Accent4 15" xfId="1140"/>
    <cellStyle name="60% - Accent4 15 2" xfId="38888"/>
    <cellStyle name="60% - Accent4 16" xfId="1141"/>
    <cellStyle name="60% - Accent4 16 2" xfId="38889"/>
    <cellStyle name="60% - Accent4 17" xfId="1142"/>
    <cellStyle name="60% - Accent4 18" xfId="1143"/>
    <cellStyle name="60% - Accent4 19" xfId="38890"/>
    <cellStyle name="60% - Accent4 2" xfId="1144"/>
    <cellStyle name="60% - Accent4 2 10" xfId="1145"/>
    <cellStyle name="60% - Accent4 2 11" xfId="1146"/>
    <cellStyle name="60% - Accent4 2 12" xfId="38891"/>
    <cellStyle name="60% - Accent4 2 13" xfId="38892"/>
    <cellStyle name="60% - Accent4 2 14" xfId="38893"/>
    <cellStyle name="60% - Accent4 2 15" xfId="38894"/>
    <cellStyle name="60% - Accent4 2 16" xfId="38895"/>
    <cellStyle name="60% - Accent4 2 17" xfId="38896"/>
    <cellStyle name="60% - Accent4 2 18" xfId="38897"/>
    <cellStyle name="60% - Accent4 2 19" xfId="38898"/>
    <cellStyle name="60% - Accent4 2 2" xfId="1147"/>
    <cellStyle name="60% - Accent4 2 2 2" xfId="38899"/>
    <cellStyle name="60% - Accent4 2 20" xfId="38900"/>
    <cellStyle name="60% - Accent4 2 21" xfId="38901"/>
    <cellStyle name="60% - Accent4 2 22" xfId="38902"/>
    <cellStyle name="60% - Accent4 2 23" xfId="38903"/>
    <cellStyle name="60% - Accent4 2 24" xfId="38904"/>
    <cellStyle name="60% - Accent4 2 3" xfId="1148"/>
    <cellStyle name="60% - Accent4 2 3 2" xfId="38905"/>
    <cellStyle name="60% - Accent4 2 4" xfId="1149"/>
    <cellStyle name="60% - Accent4 2 4 2" xfId="38906"/>
    <cellStyle name="60% - Accent4 2 5" xfId="1150"/>
    <cellStyle name="60% - Accent4 2 5 2" xfId="38907"/>
    <cellStyle name="60% - Accent4 2 6" xfId="1151"/>
    <cellStyle name="60% - Accent4 2 6 2" xfId="38908"/>
    <cellStyle name="60% - Accent4 2 7" xfId="1152"/>
    <cellStyle name="60% - Accent4 2 7 2" xfId="38909"/>
    <cellStyle name="60% - Accent4 2 8" xfId="1153"/>
    <cellStyle name="60% - Accent4 2 8 2" xfId="38910"/>
    <cellStyle name="60% - Accent4 2 9" xfId="1154"/>
    <cellStyle name="60% - Accent4 20" xfId="38911"/>
    <cellStyle name="60% - Accent4 21" xfId="38912"/>
    <cellStyle name="60% - Accent4 22" xfId="38913"/>
    <cellStyle name="60% - Accent4 23" xfId="38914"/>
    <cellStyle name="60% - Accent4 24" xfId="38915"/>
    <cellStyle name="60% - Accent4 25" xfId="38916"/>
    <cellStyle name="60% - Accent4 26" xfId="38917"/>
    <cellStyle name="60% - Accent4 27" xfId="38918"/>
    <cellStyle name="60% - Accent4 28" xfId="38919"/>
    <cellStyle name="60% - Accent4 29" xfId="38920"/>
    <cellStyle name="60% - Accent4 3" xfId="1155"/>
    <cellStyle name="60% - Accent4 3 2" xfId="1156"/>
    <cellStyle name="60% - Accent4 3 2 2" xfId="38921"/>
    <cellStyle name="60% - Accent4 3 3" xfId="38922"/>
    <cellStyle name="60% - Accent4 30" xfId="38923"/>
    <cellStyle name="60% - Accent4 4" xfId="1157"/>
    <cellStyle name="60% - Accent4 4 2" xfId="1158"/>
    <cellStyle name="60% - Accent4 4 2 2" xfId="38924"/>
    <cellStyle name="60% - Accent4 4 3" xfId="38925"/>
    <cellStyle name="60% - Accent4 5" xfId="1159"/>
    <cellStyle name="60% - Accent4 5 2" xfId="1160"/>
    <cellStyle name="60% - Accent4 5 2 2" xfId="38926"/>
    <cellStyle name="60% - Accent4 5 3" xfId="38927"/>
    <cellStyle name="60% - Accent4 6" xfId="1161"/>
    <cellStyle name="60% - Accent4 6 2" xfId="1162"/>
    <cellStyle name="60% - Accent4 6 2 2" xfId="38928"/>
    <cellStyle name="60% - Accent4 6 3" xfId="1163"/>
    <cellStyle name="60% - Accent4 6 3 2" xfId="38929"/>
    <cellStyle name="60% - Accent4 6 4" xfId="1164"/>
    <cellStyle name="60% - Accent4 6 5" xfId="38930"/>
    <cellStyle name="60% - Accent4 7" xfId="1165"/>
    <cellStyle name="60% - Accent4 7 10" xfId="1166"/>
    <cellStyle name="60% - Accent4 7 10 2" xfId="38931"/>
    <cellStyle name="60% - Accent4 7 11" xfId="1167"/>
    <cellStyle name="60% - Accent4 7 11 2" xfId="38932"/>
    <cellStyle name="60% - Accent4 7 12" xfId="38933"/>
    <cellStyle name="60% - Accent4 7 2" xfId="1168"/>
    <cellStyle name="60% - Accent4 7 2 2" xfId="38934"/>
    <cellStyle name="60% - Accent4 7 3" xfId="1169"/>
    <cellStyle name="60% - Accent4 7 3 2" xfId="38935"/>
    <cellStyle name="60% - Accent4 7 4" xfId="1170"/>
    <cellStyle name="60% - Accent4 7 4 2" xfId="38936"/>
    <cellStyle name="60% - Accent4 7 5" xfId="1171"/>
    <cellStyle name="60% - Accent4 7 5 2" xfId="38937"/>
    <cellStyle name="60% - Accent4 7 6" xfId="1172"/>
    <cellStyle name="60% - Accent4 7 6 2" xfId="38938"/>
    <cellStyle name="60% - Accent4 7 7" xfId="1173"/>
    <cellStyle name="60% - Accent4 7 7 2" xfId="38939"/>
    <cellStyle name="60% - Accent4 7 8" xfId="1174"/>
    <cellStyle name="60% - Accent4 7 8 2" xfId="38940"/>
    <cellStyle name="60% - Accent4 7 9" xfId="1175"/>
    <cellStyle name="60% - Accent4 7 9 2" xfId="38941"/>
    <cellStyle name="60% - Accent4 8" xfId="1176"/>
    <cellStyle name="60% - Accent4 8 2" xfId="38942"/>
    <cellStyle name="60% - Accent4 9" xfId="1177"/>
    <cellStyle name="60% - Accent4 9 2" xfId="38943"/>
    <cellStyle name="60% - Accent5 10" xfId="1178"/>
    <cellStyle name="60% - Accent5 10 2" xfId="38944"/>
    <cellStyle name="60% - Accent5 11" xfId="1179"/>
    <cellStyle name="60% - Accent5 11 2" xfId="38945"/>
    <cellStyle name="60% - Accent5 12" xfId="1180"/>
    <cellStyle name="60% - Accent5 12 10" xfId="1181"/>
    <cellStyle name="60% - Accent5 12 10 2" xfId="38946"/>
    <cellStyle name="60% - Accent5 12 11" xfId="1182"/>
    <cellStyle name="60% - Accent5 12 11 2" xfId="38947"/>
    <cellStyle name="60% - Accent5 12 12" xfId="1183"/>
    <cellStyle name="60% - Accent5 12 12 2" xfId="38948"/>
    <cellStyle name="60% - Accent5 12 13" xfId="1184"/>
    <cellStyle name="60% - Accent5 12 13 2" xfId="38949"/>
    <cellStyle name="60% - Accent5 12 14" xfId="1185"/>
    <cellStyle name="60% - Accent5 12 14 2" xfId="38950"/>
    <cellStyle name="60% - Accent5 12 15" xfId="1186"/>
    <cellStyle name="60% - Accent5 12 15 2" xfId="38951"/>
    <cellStyle name="60% - Accent5 12 16" xfId="1187"/>
    <cellStyle name="60% - Accent5 12 16 2" xfId="38952"/>
    <cellStyle name="60% - Accent5 12 17" xfId="1188"/>
    <cellStyle name="60% - Accent5 12 17 2" xfId="38953"/>
    <cellStyle name="60% - Accent5 12 18" xfId="1189"/>
    <cellStyle name="60% - Accent5 12 18 2" xfId="38954"/>
    <cellStyle name="60% - Accent5 12 19" xfId="1190"/>
    <cellStyle name="60% - Accent5 12 19 2" xfId="38955"/>
    <cellStyle name="60% - Accent5 12 2" xfId="1191"/>
    <cellStyle name="60% - Accent5 12 2 2" xfId="38956"/>
    <cellStyle name="60% - Accent5 12 20" xfId="1192"/>
    <cellStyle name="60% - Accent5 12 20 2" xfId="38957"/>
    <cellStyle name="60% - Accent5 12 21" xfId="1193"/>
    <cellStyle name="60% - Accent5 12 21 2" xfId="38958"/>
    <cellStyle name="60% - Accent5 12 22" xfId="1194"/>
    <cellStyle name="60% - Accent5 12 22 2" xfId="38959"/>
    <cellStyle name="60% - Accent5 12 23" xfId="1195"/>
    <cellStyle name="60% - Accent5 12 23 2" xfId="38960"/>
    <cellStyle name="60% - Accent5 12 24" xfId="1196"/>
    <cellStyle name="60% - Accent5 12 24 2" xfId="38961"/>
    <cellStyle name="60% - Accent5 12 25" xfId="1197"/>
    <cellStyle name="60% - Accent5 12 25 2" xfId="38962"/>
    <cellStyle name="60% - Accent5 12 26" xfId="1198"/>
    <cellStyle name="60% - Accent5 12 26 2" xfId="38963"/>
    <cellStyle name="60% - Accent5 12 27" xfId="1199"/>
    <cellStyle name="60% - Accent5 12 27 2" xfId="38964"/>
    <cellStyle name="60% - Accent5 12 28" xfId="1200"/>
    <cellStyle name="60% - Accent5 12 28 2" xfId="38965"/>
    <cellStyle name="60% - Accent5 12 29" xfId="1201"/>
    <cellStyle name="60% - Accent5 12 29 2" xfId="38966"/>
    <cellStyle name="60% - Accent5 12 3" xfId="1202"/>
    <cellStyle name="60% - Accent5 12 3 2" xfId="38967"/>
    <cellStyle name="60% - Accent5 12 30" xfId="1203"/>
    <cellStyle name="60% - Accent5 12 30 2" xfId="38968"/>
    <cellStyle name="60% - Accent5 12 31" xfId="38969"/>
    <cellStyle name="60% - Accent5 12 4" xfId="1204"/>
    <cellStyle name="60% - Accent5 12 4 2" xfId="38970"/>
    <cellStyle name="60% - Accent5 12 5" xfId="1205"/>
    <cellStyle name="60% - Accent5 12 5 2" xfId="38971"/>
    <cellStyle name="60% - Accent5 12 6" xfId="1206"/>
    <cellStyle name="60% - Accent5 12 6 2" xfId="38972"/>
    <cellStyle name="60% - Accent5 12 7" xfId="1207"/>
    <cellStyle name="60% - Accent5 12 7 2" xfId="38973"/>
    <cellStyle name="60% - Accent5 12 8" xfId="1208"/>
    <cellStyle name="60% - Accent5 12 8 2" xfId="38974"/>
    <cellStyle name="60% - Accent5 12 9" xfId="1209"/>
    <cellStyle name="60% - Accent5 12 9 2" xfId="38975"/>
    <cellStyle name="60% - Accent5 13" xfId="1210"/>
    <cellStyle name="60% - Accent5 13 2" xfId="38976"/>
    <cellStyle name="60% - Accent5 14" xfId="1211"/>
    <cellStyle name="60% - Accent5 14 2" xfId="38977"/>
    <cellStyle name="60% - Accent5 15" xfId="1212"/>
    <cellStyle name="60% - Accent5 15 2" xfId="38978"/>
    <cellStyle name="60% - Accent5 16" xfId="1213"/>
    <cellStyle name="60% - Accent5 16 2" xfId="38979"/>
    <cellStyle name="60% - Accent5 17" xfId="1214"/>
    <cellStyle name="60% - Accent5 18" xfId="1215"/>
    <cellStyle name="60% - Accent5 19" xfId="38980"/>
    <cellStyle name="60% - Accent5 2" xfId="1216"/>
    <cellStyle name="60% - Accent5 2 10" xfId="1217"/>
    <cellStyle name="60% - Accent5 2 11" xfId="1218"/>
    <cellStyle name="60% - Accent5 2 12" xfId="38981"/>
    <cellStyle name="60% - Accent5 2 13" xfId="38982"/>
    <cellStyle name="60% - Accent5 2 14" xfId="38983"/>
    <cellStyle name="60% - Accent5 2 15" xfId="38984"/>
    <cellStyle name="60% - Accent5 2 16" xfId="38985"/>
    <cellStyle name="60% - Accent5 2 17" xfId="38986"/>
    <cellStyle name="60% - Accent5 2 18" xfId="38987"/>
    <cellStyle name="60% - Accent5 2 19" xfId="38988"/>
    <cellStyle name="60% - Accent5 2 2" xfId="1219"/>
    <cellStyle name="60% - Accent5 2 2 2" xfId="38989"/>
    <cellStyle name="60% - Accent5 2 20" xfId="38990"/>
    <cellStyle name="60% - Accent5 2 21" xfId="38991"/>
    <cellStyle name="60% - Accent5 2 22" xfId="38992"/>
    <cellStyle name="60% - Accent5 2 23" xfId="38993"/>
    <cellStyle name="60% - Accent5 2 24" xfId="38994"/>
    <cellStyle name="60% - Accent5 2 3" xfId="1220"/>
    <cellStyle name="60% - Accent5 2 3 2" xfId="38995"/>
    <cellStyle name="60% - Accent5 2 4" xfId="1221"/>
    <cellStyle name="60% - Accent5 2 4 2" xfId="38996"/>
    <cellStyle name="60% - Accent5 2 5" xfId="1222"/>
    <cellStyle name="60% - Accent5 2 5 2" xfId="38997"/>
    <cellStyle name="60% - Accent5 2 6" xfId="1223"/>
    <cellStyle name="60% - Accent5 2 6 2" xfId="38998"/>
    <cellStyle name="60% - Accent5 2 7" xfId="1224"/>
    <cellStyle name="60% - Accent5 2 7 2" xfId="38999"/>
    <cellStyle name="60% - Accent5 2 8" xfId="1225"/>
    <cellStyle name="60% - Accent5 2 8 2" xfId="39000"/>
    <cellStyle name="60% - Accent5 2 9" xfId="1226"/>
    <cellStyle name="60% - Accent5 20" xfId="39001"/>
    <cellStyle name="60% - Accent5 21" xfId="39002"/>
    <cellStyle name="60% - Accent5 22" xfId="39003"/>
    <cellStyle name="60% - Accent5 23" xfId="39004"/>
    <cellStyle name="60% - Accent5 24" xfId="39005"/>
    <cellStyle name="60% - Accent5 25" xfId="39006"/>
    <cellStyle name="60% - Accent5 26" xfId="39007"/>
    <cellStyle name="60% - Accent5 27" xfId="39008"/>
    <cellStyle name="60% - Accent5 28" xfId="39009"/>
    <cellStyle name="60% - Accent5 29" xfId="39010"/>
    <cellStyle name="60% - Accent5 3" xfId="1227"/>
    <cellStyle name="60% - Accent5 3 2" xfId="1228"/>
    <cellStyle name="60% - Accent5 3 2 2" xfId="39011"/>
    <cellStyle name="60% - Accent5 3 3" xfId="39012"/>
    <cellStyle name="60% - Accent5 30" xfId="39013"/>
    <cellStyle name="60% - Accent5 4" xfId="1229"/>
    <cellStyle name="60% - Accent5 4 2" xfId="1230"/>
    <cellStyle name="60% - Accent5 4 2 2" xfId="39014"/>
    <cellStyle name="60% - Accent5 4 3" xfId="39015"/>
    <cellStyle name="60% - Accent5 5" xfId="1231"/>
    <cellStyle name="60% - Accent5 5 2" xfId="1232"/>
    <cellStyle name="60% - Accent5 5 2 2" xfId="39016"/>
    <cellStyle name="60% - Accent5 5 3" xfId="39017"/>
    <cellStyle name="60% - Accent5 6" xfId="1233"/>
    <cellStyle name="60% - Accent5 6 2" xfId="1234"/>
    <cellStyle name="60% - Accent5 6 2 2" xfId="39018"/>
    <cellStyle name="60% - Accent5 6 3" xfId="1235"/>
    <cellStyle name="60% - Accent5 6 3 2" xfId="39019"/>
    <cellStyle name="60% - Accent5 6 4" xfId="1236"/>
    <cellStyle name="60% - Accent5 6 5" xfId="39020"/>
    <cellStyle name="60% - Accent5 7" xfId="1237"/>
    <cellStyle name="60% - Accent5 7 10" xfId="1238"/>
    <cellStyle name="60% - Accent5 7 10 2" xfId="39021"/>
    <cellStyle name="60% - Accent5 7 11" xfId="1239"/>
    <cellStyle name="60% - Accent5 7 11 2" xfId="39022"/>
    <cellStyle name="60% - Accent5 7 12" xfId="39023"/>
    <cellStyle name="60% - Accent5 7 2" xfId="1240"/>
    <cellStyle name="60% - Accent5 7 2 2" xfId="39024"/>
    <cellStyle name="60% - Accent5 7 3" xfId="1241"/>
    <cellStyle name="60% - Accent5 7 3 2" xfId="39025"/>
    <cellStyle name="60% - Accent5 7 4" xfId="1242"/>
    <cellStyle name="60% - Accent5 7 4 2" xfId="39026"/>
    <cellStyle name="60% - Accent5 7 5" xfId="1243"/>
    <cellStyle name="60% - Accent5 7 5 2" xfId="39027"/>
    <cellStyle name="60% - Accent5 7 6" xfId="1244"/>
    <cellStyle name="60% - Accent5 7 6 2" xfId="39028"/>
    <cellStyle name="60% - Accent5 7 7" xfId="1245"/>
    <cellStyle name="60% - Accent5 7 7 2" xfId="39029"/>
    <cellStyle name="60% - Accent5 7 8" xfId="1246"/>
    <cellStyle name="60% - Accent5 7 8 2" xfId="39030"/>
    <cellStyle name="60% - Accent5 7 9" xfId="1247"/>
    <cellStyle name="60% - Accent5 7 9 2" xfId="39031"/>
    <cellStyle name="60% - Accent5 8" xfId="1248"/>
    <cellStyle name="60% - Accent5 8 2" xfId="39032"/>
    <cellStyle name="60% - Accent5 9" xfId="1249"/>
    <cellStyle name="60% - Accent5 9 2" xfId="39033"/>
    <cellStyle name="60% - Accent6 10" xfId="1250"/>
    <cellStyle name="60% - Accent6 10 2" xfId="39034"/>
    <cellStyle name="60% - Accent6 11" xfId="1251"/>
    <cellStyle name="60% - Accent6 11 2" xfId="39035"/>
    <cellStyle name="60% - Accent6 12" xfId="1252"/>
    <cellStyle name="60% - Accent6 12 10" xfId="1253"/>
    <cellStyle name="60% - Accent6 12 10 2" xfId="39036"/>
    <cellStyle name="60% - Accent6 12 11" xfId="1254"/>
    <cellStyle name="60% - Accent6 12 11 2" xfId="39037"/>
    <cellStyle name="60% - Accent6 12 12" xfId="1255"/>
    <cellStyle name="60% - Accent6 12 12 2" xfId="39038"/>
    <cellStyle name="60% - Accent6 12 13" xfId="1256"/>
    <cellStyle name="60% - Accent6 12 13 2" xfId="39039"/>
    <cellStyle name="60% - Accent6 12 14" xfId="1257"/>
    <cellStyle name="60% - Accent6 12 14 2" xfId="39040"/>
    <cellStyle name="60% - Accent6 12 15" xfId="1258"/>
    <cellStyle name="60% - Accent6 12 15 2" xfId="39041"/>
    <cellStyle name="60% - Accent6 12 16" xfId="1259"/>
    <cellStyle name="60% - Accent6 12 16 2" xfId="39042"/>
    <cellStyle name="60% - Accent6 12 17" xfId="1260"/>
    <cellStyle name="60% - Accent6 12 17 2" xfId="39043"/>
    <cellStyle name="60% - Accent6 12 18" xfId="1261"/>
    <cellStyle name="60% - Accent6 12 18 2" xfId="39044"/>
    <cellStyle name="60% - Accent6 12 19" xfId="1262"/>
    <cellStyle name="60% - Accent6 12 19 2" xfId="39045"/>
    <cellStyle name="60% - Accent6 12 2" xfId="1263"/>
    <cellStyle name="60% - Accent6 12 2 2" xfId="39046"/>
    <cellStyle name="60% - Accent6 12 20" xfId="1264"/>
    <cellStyle name="60% - Accent6 12 20 2" xfId="39047"/>
    <cellStyle name="60% - Accent6 12 21" xfId="1265"/>
    <cellStyle name="60% - Accent6 12 21 2" xfId="39048"/>
    <cellStyle name="60% - Accent6 12 22" xfId="1266"/>
    <cellStyle name="60% - Accent6 12 22 2" xfId="39049"/>
    <cellStyle name="60% - Accent6 12 23" xfId="1267"/>
    <cellStyle name="60% - Accent6 12 23 2" xfId="39050"/>
    <cellStyle name="60% - Accent6 12 24" xfId="1268"/>
    <cellStyle name="60% - Accent6 12 24 2" xfId="39051"/>
    <cellStyle name="60% - Accent6 12 25" xfId="1269"/>
    <cellStyle name="60% - Accent6 12 25 2" xfId="39052"/>
    <cellStyle name="60% - Accent6 12 26" xfId="1270"/>
    <cellStyle name="60% - Accent6 12 26 2" xfId="39053"/>
    <cellStyle name="60% - Accent6 12 27" xfId="1271"/>
    <cellStyle name="60% - Accent6 12 27 2" xfId="39054"/>
    <cellStyle name="60% - Accent6 12 28" xfId="1272"/>
    <cellStyle name="60% - Accent6 12 28 2" xfId="39055"/>
    <cellStyle name="60% - Accent6 12 29" xfId="1273"/>
    <cellStyle name="60% - Accent6 12 29 2" xfId="39056"/>
    <cellStyle name="60% - Accent6 12 3" xfId="1274"/>
    <cellStyle name="60% - Accent6 12 3 2" xfId="39057"/>
    <cellStyle name="60% - Accent6 12 30" xfId="1275"/>
    <cellStyle name="60% - Accent6 12 30 2" xfId="39058"/>
    <cellStyle name="60% - Accent6 12 31" xfId="39059"/>
    <cellStyle name="60% - Accent6 12 4" xfId="1276"/>
    <cellStyle name="60% - Accent6 12 4 2" xfId="39060"/>
    <cellStyle name="60% - Accent6 12 5" xfId="1277"/>
    <cellStyle name="60% - Accent6 12 5 2" xfId="39061"/>
    <cellStyle name="60% - Accent6 12 6" xfId="1278"/>
    <cellStyle name="60% - Accent6 12 6 2" xfId="39062"/>
    <cellStyle name="60% - Accent6 12 7" xfId="1279"/>
    <cellStyle name="60% - Accent6 12 7 2" xfId="39063"/>
    <cellStyle name="60% - Accent6 12 8" xfId="1280"/>
    <cellStyle name="60% - Accent6 12 8 2" xfId="39064"/>
    <cellStyle name="60% - Accent6 12 9" xfId="1281"/>
    <cellStyle name="60% - Accent6 12 9 2" xfId="39065"/>
    <cellStyle name="60% - Accent6 13" xfId="1282"/>
    <cellStyle name="60% - Accent6 13 2" xfId="39066"/>
    <cellStyle name="60% - Accent6 14" xfId="1283"/>
    <cellStyle name="60% - Accent6 14 2" xfId="39067"/>
    <cellStyle name="60% - Accent6 15" xfId="1284"/>
    <cellStyle name="60% - Accent6 15 2" xfId="39068"/>
    <cellStyle name="60% - Accent6 16" xfId="1285"/>
    <cellStyle name="60% - Accent6 16 2" xfId="39069"/>
    <cellStyle name="60% - Accent6 17" xfId="1286"/>
    <cellStyle name="60% - Accent6 18" xfId="1287"/>
    <cellStyle name="60% - Accent6 19" xfId="39070"/>
    <cellStyle name="60% - Accent6 2" xfId="1288"/>
    <cellStyle name="60% - Accent6 2 10" xfId="1289"/>
    <cellStyle name="60% - Accent6 2 11" xfId="1290"/>
    <cellStyle name="60% - Accent6 2 12" xfId="39071"/>
    <cellStyle name="60% - Accent6 2 13" xfId="39072"/>
    <cellStyle name="60% - Accent6 2 14" xfId="39073"/>
    <cellStyle name="60% - Accent6 2 15" xfId="39074"/>
    <cellStyle name="60% - Accent6 2 16" xfId="39075"/>
    <cellStyle name="60% - Accent6 2 17" xfId="39076"/>
    <cellStyle name="60% - Accent6 2 18" xfId="39077"/>
    <cellStyle name="60% - Accent6 2 19" xfId="39078"/>
    <cellStyle name="60% - Accent6 2 2" xfId="1291"/>
    <cellStyle name="60% - Accent6 2 2 2" xfId="39079"/>
    <cellStyle name="60% - Accent6 2 20" xfId="39080"/>
    <cellStyle name="60% - Accent6 2 21" xfId="39081"/>
    <cellStyle name="60% - Accent6 2 22" xfId="39082"/>
    <cellStyle name="60% - Accent6 2 23" xfId="39083"/>
    <cellStyle name="60% - Accent6 2 24" xfId="39084"/>
    <cellStyle name="60% - Accent6 2 3" xfId="1292"/>
    <cellStyle name="60% - Accent6 2 3 2" xfId="39085"/>
    <cellStyle name="60% - Accent6 2 4" xfId="1293"/>
    <cellStyle name="60% - Accent6 2 4 2" xfId="39086"/>
    <cellStyle name="60% - Accent6 2 5" xfId="1294"/>
    <cellStyle name="60% - Accent6 2 5 2" xfId="39087"/>
    <cellStyle name="60% - Accent6 2 6" xfId="1295"/>
    <cellStyle name="60% - Accent6 2 6 2" xfId="39088"/>
    <cellStyle name="60% - Accent6 2 7" xfId="1296"/>
    <cellStyle name="60% - Accent6 2 7 2" xfId="39089"/>
    <cellStyle name="60% - Accent6 2 8" xfId="1297"/>
    <cellStyle name="60% - Accent6 2 8 2" xfId="39090"/>
    <cellStyle name="60% - Accent6 2 9" xfId="1298"/>
    <cellStyle name="60% - Accent6 20" xfId="39091"/>
    <cellStyle name="60% - Accent6 21" xfId="39092"/>
    <cellStyle name="60% - Accent6 22" xfId="39093"/>
    <cellStyle name="60% - Accent6 23" xfId="39094"/>
    <cellStyle name="60% - Accent6 24" xfId="39095"/>
    <cellStyle name="60% - Accent6 25" xfId="39096"/>
    <cellStyle name="60% - Accent6 26" xfId="39097"/>
    <cellStyle name="60% - Accent6 27" xfId="39098"/>
    <cellStyle name="60% - Accent6 28" xfId="39099"/>
    <cellStyle name="60% - Accent6 29" xfId="39100"/>
    <cellStyle name="60% - Accent6 3" xfId="1299"/>
    <cellStyle name="60% - Accent6 3 2" xfId="1300"/>
    <cellStyle name="60% - Accent6 3 2 2" xfId="39101"/>
    <cellStyle name="60% - Accent6 3 3" xfId="39102"/>
    <cellStyle name="60% - Accent6 30" xfId="39103"/>
    <cellStyle name="60% - Accent6 4" xfId="1301"/>
    <cellStyle name="60% - Accent6 4 2" xfId="1302"/>
    <cellStyle name="60% - Accent6 4 2 2" xfId="39104"/>
    <cellStyle name="60% - Accent6 4 3" xfId="39105"/>
    <cellStyle name="60% - Accent6 5" xfId="1303"/>
    <cellStyle name="60% - Accent6 5 2" xfId="1304"/>
    <cellStyle name="60% - Accent6 5 2 2" xfId="39106"/>
    <cellStyle name="60% - Accent6 5 3" xfId="39107"/>
    <cellStyle name="60% - Accent6 6" xfId="1305"/>
    <cellStyle name="60% - Accent6 6 2" xfId="1306"/>
    <cellStyle name="60% - Accent6 6 2 2" xfId="39108"/>
    <cellStyle name="60% - Accent6 6 3" xfId="1307"/>
    <cellStyle name="60% - Accent6 6 3 2" xfId="39109"/>
    <cellStyle name="60% - Accent6 6 4" xfId="1308"/>
    <cellStyle name="60% - Accent6 6 5" xfId="39110"/>
    <cellStyle name="60% - Accent6 7" xfId="1309"/>
    <cellStyle name="60% - Accent6 7 10" xfId="1310"/>
    <cellStyle name="60% - Accent6 7 10 2" xfId="39111"/>
    <cellStyle name="60% - Accent6 7 11" xfId="1311"/>
    <cellStyle name="60% - Accent6 7 11 2" xfId="39112"/>
    <cellStyle name="60% - Accent6 7 12" xfId="39113"/>
    <cellStyle name="60% - Accent6 7 2" xfId="1312"/>
    <cellStyle name="60% - Accent6 7 2 2" xfId="39114"/>
    <cellStyle name="60% - Accent6 7 3" xfId="1313"/>
    <cellStyle name="60% - Accent6 7 3 2" xfId="39115"/>
    <cellStyle name="60% - Accent6 7 4" xfId="1314"/>
    <cellStyle name="60% - Accent6 7 4 2" xfId="39116"/>
    <cellStyle name="60% - Accent6 7 5" xfId="1315"/>
    <cellStyle name="60% - Accent6 7 5 2" xfId="39117"/>
    <cellStyle name="60% - Accent6 7 6" xfId="1316"/>
    <cellStyle name="60% - Accent6 7 6 2" xfId="39118"/>
    <cellStyle name="60% - Accent6 7 7" xfId="1317"/>
    <cellStyle name="60% - Accent6 7 7 2" xfId="39119"/>
    <cellStyle name="60% - Accent6 7 8" xfId="1318"/>
    <cellStyle name="60% - Accent6 7 8 2" xfId="39120"/>
    <cellStyle name="60% - Accent6 7 9" xfId="1319"/>
    <cellStyle name="60% - Accent6 7 9 2" xfId="39121"/>
    <cellStyle name="60% - Accent6 8" xfId="1320"/>
    <cellStyle name="60% - Accent6 8 2" xfId="39122"/>
    <cellStyle name="60% - Accent6 9" xfId="1321"/>
    <cellStyle name="60% - Accent6 9 2" xfId="39123"/>
    <cellStyle name="Accent1 - 20%" xfId="39124"/>
    <cellStyle name="Accent1 - 40%" xfId="39125"/>
    <cellStyle name="Accent1 - 60%" xfId="39126"/>
    <cellStyle name="Accent1 10" xfId="1322"/>
    <cellStyle name="Accent1 10 2" xfId="39127"/>
    <cellStyle name="Accent1 11" xfId="1323"/>
    <cellStyle name="Accent1 11 2" xfId="39128"/>
    <cellStyle name="Accent1 12" xfId="1324"/>
    <cellStyle name="Accent1 12 10" xfId="1325"/>
    <cellStyle name="Accent1 12 10 2" xfId="39129"/>
    <cellStyle name="Accent1 12 11" xfId="1326"/>
    <cellStyle name="Accent1 12 11 2" xfId="39130"/>
    <cellStyle name="Accent1 12 12" xfId="1327"/>
    <cellStyle name="Accent1 12 12 2" xfId="39131"/>
    <cellStyle name="Accent1 12 13" xfId="1328"/>
    <cellStyle name="Accent1 12 13 2" xfId="39132"/>
    <cellStyle name="Accent1 12 14" xfId="1329"/>
    <cellStyle name="Accent1 12 14 2" xfId="39133"/>
    <cellStyle name="Accent1 12 15" xfId="1330"/>
    <cellStyle name="Accent1 12 15 2" xfId="39134"/>
    <cellStyle name="Accent1 12 16" xfId="1331"/>
    <cellStyle name="Accent1 12 16 2" xfId="39135"/>
    <cellStyle name="Accent1 12 17" xfId="1332"/>
    <cellStyle name="Accent1 12 17 2" xfId="39136"/>
    <cellStyle name="Accent1 12 18" xfId="1333"/>
    <cellStyle name="Accent1 12 18 2" xfId="39137"/>
    <cellStyle name="Accent1 12 19" xfId="1334"/>
    <cellStyle name="Accent1 12 19 2" xfId="39138"/>
    <cellStyle name="Accent1 12 2" xfId="1335"/>
    <cellStyle name="Accent1 12 2 2" xfId="39139"/>
    <cellStyle name="Accent1 12 20" xfId="1336"/>
    <cellStyle name="Accent1 12 20 2" xfId="39140"/>
    <cellStyle name="Accent1 12 21" xfId="1337"/>
    <cellStyle name="Accent1 12 21 2" xfId="39141"/>
    <cellStyle name="Accent1 12 22" xfId="1338"/>
    <cellStyle name="Accent1 12 22 2" xfId="39142"/>
    <cellStyle name="Accent1 12 23" xfId="1339"/>
    <cellStyle name="Accent1 12 23 2" xfId="39143"/>
    <cellStyle name="Accent1 12 24" xfId="1340"/>
    <cellStyle name="Accent1 12 24 2" xfId="39144"/>
    <cellStyle name="Accent1 12 25" xfId="1341"/>
    <cellStyle name="Accent1 12 25 2" xfId="39145"/>
    <cellStyle name="Accent1 12 26" xfId="1342"/>
    <cellStyle name="Accent1 12 26 2" xfId="39146"/>
    <cellStyle name="Accent1 12 27" xfId="1343"/>
    <cellStyle name="Accent1 12 27 2" xfId="39147"/>
    <cellStyle name="Accent1 12 28" xfId="1344"/>
    <cellStyle name="Accent1 12 28 2" xfId="39148"/>
    <cellStyle name="Accent1 12 29" xfId="1345"/>
    <cellStyle name="Accent1 12 29 2" xfId="39149"/>
    <cellStyle name="Accent1 12 3" xfId="1346"/>
    <cellStyle name="Accent1 12 3 2" xfId="39150"/>
    <cellStyle name="Accent1 12 30" xfId="1347"/>
    <cellStyle name="Accent1 12 30 2" xfId="39151"/>
    <cellStyle name="Accent1 12 31" xfId="39152"/>
    <cellStyle name="Accent1 12 4" xfId="1348"/>
    <cellStyle name="Accent1 12 4 2" xfId="39153"/>
    <cellStyle name="Accent1 12 5" xfId="1349"/>
    <cellStyle name="Accent1 12 5 2" xfId="39154"/>
    <cellStyle name="Accent1 12 6" xfId="1350"/>
    <cellStyle name="Accent1 12 6 2" xfId="39155"/>
    <cellStyle name="Accent1 12 7" xfId="1351"/>
    <cellStyle name="Accent1 12 7 2" xfId="39156"/>
    <cellStyle name="Accent1 12 8" xfId="1352"/>
    <cellStyle name="Accent1 12 8 2" xfId="39157"/>
    <cellStyle name="Accent1 12 9" xfId="1353"/>
    <cellStyle name="Accent1 12 9 2" xfId="39158"/>
    <cellStyle name="Accent1 13" xfId="1354"/>
    <cellStyle name="Accent1 13 2" xfId="39159"/>
    <cellStyle name="Accent1 14" xfId="1355"/>
    <cellStyle name="Accent1 14 2" xfId="39160"/>
    <cellStyle name="Accent1 15" xfId="1356"/>
    <cellStyle name="Accent1 15 2" xfId="39161"/>
    <cellStyle name="Accent1 16" xfId="1357"/>
    <cellStyle name="Accent1 16 2" xfId="39162"/>
    <cellStyle name="Accent1 17" xfId="1358"/>
    <cellStyle name="Accent1 18" xfId="1359"/>
    <cellStyle name="Accent1 19" xfId="39163"/>
    <cellStyle name="Accent1 2" xfId="1360"/>
    <cellStyle name="Accent1 2 10" xfId="1361"/>
    <cellStyle name="Accent1 2 11" xfId="1362"/>
    <cellStyle name="Accent1 2 12" xfId="39164"/>
    <cellStyle name="Accent1 2 13" xfId="39165"/>
    <cellStyle name="Accent1 2 14" xfId="39166"/>
    <cellStyle name="Accent1 2 15" xfId="39167"/>
    <cellStyle name="Accent1 2 16" xfId="39168"/>
    <cellStyle name="Accent1 2 17" xfId="39169"/>
    <cellStyle name="Accent1 2 18" xfId="39170"/>
    <cellStyle name="Accent1 2 19" xfId="39171"/>
    <cellStyle name="Accent1 2 2" xfId="1363"/>
    <cellStyle name="Accent1 2 2 2" xfId="39172"/>
    <cellStyle name="Accent1 2 20" xfId="39173"/>
    <cellStyle name="Accent1 2 21" xfId="39174"/>
    <cellStyle name="Accent1 2 22" xfId="39175"/>
    <cellStyle name="Accent1 2 23" xfId="39176"/>
    <cellStyle name="Accent1 2 24" xfId="39177"/>
    <cellStyle name="Accent1 2 3" xfId="1364"/>
    <cellStyle name="Accent1 2 3 2" xfId="39178"/>
    <cellStyle name="Accent1 2 4" xfId="1365"/>
    <cellStyle name="Accent1 2 4 2" xfId="39179"/>
    <cellStyle name="Accent1 2 5" xfId="1366"/>
    <cellStyle name="Accent1 2 5 2" xfId="39180"/>
    <cellStyle name="Accent1 2 6" xfId="1367"/>
    <cellStyle name="Accent1 2 6 2" xfId="39181"/>
    <cellStyle name="Accent1 2 7" xfId="1368"/>
    <cellStyle name="Accent1 2 7 2" xfId="39182"/>
    <cellStyle name="Accent1 2 8" xfId="1369"/>
    <cellStyle name="Accent1 2 8 2" xfId="39183"/>
    <cellStyle name="Accent1 2 9" xfId="1370"/>
    <cellStyle name="Accent1 20" xfId="39184"/>
    <cellStyle name="Accent1 21" xfId="39185"/>
    <cellStyle name="Accent1 22" xfId="39186"/>
    <cellStyle name="Accent1 23" xfId="39187"/>
    <cellStyle name="Accent1 24" xfId="39188"/>
    <cellStyle name="Accent1 25" xfId="39189"/>
    <cellStyle name="Accent1 26" xfId="39190"/>
    <cellStyle name="Accent1 27" xfId="39191"/>
    <cellStyle name="Accent1 28" xfId="39192"/>
    <cellStyle name="Accent1 29" xfId="39193"/>
    <cellStyle name="Accent1 3" xfId="1371"/>
    <cellStyle name="Accent1 3 2" xfId="1372"/>
    <cellStyle name="Accent1 3 2 2" xfId="39194"/>
    <cellStyle name="Accent1 3 3" xfId="39195"/>
    <cellStyle name="Accent1 3 4" xfId="39196"/>
    <cellStyle name="Accent1 30" xfId="39197"/>
    <cellStyle name="Accent1 4" xfId="1373"/>
    <cellStyle name="Accent1 4 2" xfId="1374"/>
    <cellStyle name="Accent1 4 2 2" xfId="39198"/>
    <cellStyle name="Accent1 4 3" xfId="39199"/>
    <cellStyle name="Accent1 4 4" xfId="39200"/>
    <cellStyle name="Accent1 5" xfId="1375"/>
    <cellStyle name="Accent1 5 2" xfId="1376"/>
    <cellStyle name="Accent1 5 2 2" xfId="39201"/>
    <cellStyle name="Accent1 5 3" xfId="39202"/>
    <cellStyle name="Accent1 5 4" xfId="39203"/>
    <cellStyle name="Accent1 6" xfId="1377"/>
    <cellStyle name="Accent1 6 2" xfId="1378"/>
    <cellStyle name="Accent1 6 2 2" xfId="39204"/>
    <cellStyle name="Accent1 6 3" xfId="1379"/>
    <cellStyle name="Accent1 6 3 2" xfId="39205"/>
    <cellStyle name="Accent1 6 4" xfId="1380"/>
    <cellStyle name="Accent1 6 5" xfId="39206"/>
    <cellStyle name="Accent1 7" xfId="1381"/>
    <cellStyle name="Accent1 7 10" xfId="1382"/>
    <cellStyle name="Accent1 7 10 2" xfId="39207"/>
    <cellStyle name="Accent1 7 11" xfId="1383"/>
    <cellStyle name="Accent1 7 11 2" xfId="39208"/>
    <cellStyle name="Accent1 7 12" xfId="39209"/>
    <cellStyle name="Accent1 7 2" xfId="1384"/>
    <cellStyle name="Accent1 7 2 2" xfId="39210"/>
    <cellStyle name="Accent1 7 3" xfId="1385"/>
    <cellStyle name="Accent1 7 3 2" xfId="39211"/>
    <cellStyle name="Accent1 7 4" xfId="1386"/>
    <cellStyle name="Accent1 7 4 2" xfId="39212"/>
    <cellStyle name="Accent1 7 5" xfId="1387"/>
    <cellStyle name="Accent1 7 5 2" xfId="39213"/>
    <cellStyle name="Accent1 7 6" xfId="1388"/>
    <cellStyle name="Accent1 7 6 2" xfId="39214"/>
    <cellStyle name="Accent1 7 7" xfId="1389"/>
    <cellStyle name="Accent1 7 7 2" xfId="39215"/>
    <cellStyle name="Accent1 7 8" xfId="1390"/>
    <cellStyle name="Accent1 7 8 2" xfId="39216"/>
    <cellStyle name="Accent1 7 9" xfId="1391"/>
    <cellStyle name="Accent1 7 9 2" xfId="39217"/>
    <cellStyle name="Accent1 8" xfId="1392"/>
    <cellStyle name="Accent1 8 2" xfId="39218"/>
    <cellStyle name="Accent1 9" xfId="1393"/>
    <cellStyle name="Accent1 9 2" xfId="39219"/>
    <cellStyle name="Accent2 - 20%" xfId="39220"/>
    <cellStyle name="Accent2 - 40%" xfId="39221"/>
    <cellStyle name="Accent2 - 60%" xfId="39222"/>
    <cellStyle name="Accent2 10" xfId="1394"/>
    <cellStyle name="Accent2 10 2" xfId="39223"/>
    <cellStyle name="Accent2 11" xfId="1395"/>
    <cellStyle name="Accent2 11 2" xfId="39224"/>
    <cellStyle name="Accent2 12" xfId="1396"/>
    <cellStyle name="Accent2 12 10" xfId="1397"/>
    <cellStyle name="Accent2 12 10 2" xfId="39225"/>
    <cellStyle name="Accent2 12 11" xfId="1398"/>
    <cellStyle name="Accent2 12 11 2" xfId="39226"/>
    <cellStyle name="Accent2 12 12" xfId="1399"/>
    <cellStyle name="Accent2 12 12 2" xfId="39227"/>
    <cellStyle name="Accent2 12 13" xfId="1400"/>
    <cellStyle name="Accent2 12 13 2" xfId="39228"/>
    <cellStyle name="Accent2 12 14" xfId="1401"/>
    <cellStyle name="Accent2 12 14 2" xfId="39229"/>
    <cellStyle name="Accent2 12 15" xfId="1402"/>
    <cellStyle name="Accent2 12 15 2" xfId="39230"/>
    <cellStyle name="Accent2 12 16" xfId="1403"/>
    <cellStyle name="Accent2 12 16 2" xfId="39231"/>
    <cellStyle name="Accent2 12 17" xfId="1404"/>
    <cellStyle name="Accent2 12 17 2" xfId="39232"/>
    <cellStyle name="Accent2 12 18" xfId="1405"/>
    <cellStyle name="Accent2 12 18 2" xfId="39233"/>
    <cellStyle name="Accent2 12 19" xfId="1406"/>
    <cellStyle name="Accent2 12 19 2" xfId="39234"/>
    <cellStyle name="Accent2 12 2" xfId="1407"/>
    <cellStyle name="Accent2 12 2 2" xfId="39235"/>
    <cellStyle name="Accent2 12 20" xfId="1408"/>
    <cellStyle name="Accent2 12 20 2" xfId="39236"/>
    <cellStyle name="Accent2 12 21" xfId="1409"/>
    <cellStyle name="Accent2 12 21 2" xfId="39237"/>
    <cellStyle name="Accent2 12 22" xfId="1410"/>
    <cellStyle name="Accent2 12 22 2" xfId="39238"/>
    <cellStyle name="Accent2 12 23" xfId="1411"/>
    <cellStyle name="Accent2 12 23 2" xfId="39239"/>
    <cellStyle name="Accent2 12 24" xfId="1412"/>
    <cellStyle name="Accent2 12 24 2" xfId="39240"/>
    <cellStyle name="Accent2 12 25" xfId="1413"/>
    <cellStyle name="Accent2 12 25 2" xfId="39241"/>
    <cellStyle name="Accent2 12 26" xfId="1414"/>
    <cellStyle name="Accent2 12 26 2" xfId="39242"/>
    <cellStyle name="Accent2 12 27" xfId="1415"/>
    <cellStyle name="Accent2 12 27 2" xfId="39243"/>
    <cellStyle name="Accent2 12 28" xfId="1416"/>
    <cellStyle name="Accent2 12 28 2" xfId="39244"/>
    <cellStyle name="Accent2 12 29" xfId="1417"/>
    <cellStyle name="Accent2 12 29 2" xfId="39245"/>
    <cellStyle name="Accent2 12 3" xfId="1418"/>
    <cellStyle name="Accent2 12 3 2" xfId="39246"/>
    <cellStyle name="Accent2 12 30" xfId="1419"/>
    <cellStyle name="Accent2 12 30 2" xfId="39247"/>
    <cellStyle name="Accent2 12 31" xfId="39248"/>
    <cellStyle name="Accent2 12 4" xfId="1420"/>
    <cellStyle name="Accent2 12 4 2" xfId="39249"/>
    <cellStyle name="Accent2 12 5" xfId="1421"/>
    <cellStyle name="Accent2 12 5 2" xfId="39250"/>
    <cellStyle name="Accent2 12 6" xfId="1422"/>
    <cellStyle name="Accent2 12 6 2" xfId="39251"/>
    <cellStyle name="Accent2 12 7" xfId="1423"/>
    <cellStyle name="Accent2 12 7 2" xfId="39252"/>
    <cellStyle name="Accent2 12 8" xfId="1424"/>
    <cellStyle name="Accent2 12 8 2" xfId="39253"/>
    <cellStyle name="Accent2 12 9" xfId="1425"/>
    <cellStyle name="Accent2 12 9 2" xfId="39254"/>
    <cellStyle name="Accent2 13" xfId="1426"/>
    <cellStyle name="Accent2 13 2" xfId="39255"/>
    <cellStyle name="Accent2 14" xfId="1427"/>
    <cellStyle name="Accent2 14 2" xfId="39256"/>
    <cellStyle name="Accent2 15" xfId="1428"/>
    <cellStyle name="Accent2 15 2" xfId="39257"/>
    <cellStyle name="Accent2 16" xfId="1429"/>
    <cellStyle name="Accent2 16 2" xfId="39258"/>
    <cellStyle name="Accent2 17" xfId="1430"/>
    <cellStyle name="Accent2 18" xfId="1431"/>
    <cellStyle name="Accent2 19" xfId="39259"/>
    <cellStyle name="Accent2 2" xfId="1432"/>
    <cellStyle name="Accent2 2 10" xfId="1433"/>
    <cellStyle name="Accent2 2 11" xfId="1434"/>
    <cellStyle name="Accent2 2 12" xfId="39260"/>
    <cellStyle name="Accent2 2 13" xfId="39261"/>
    <cellStyle name="Accent2 2 14" xfId="39262"/>
    <cellStyle name="Accent2 2 15" xfId="39263"/>
    <cellStyle name="Accent2 2 16" xfId="39264"/>
    <cellStyle name="Accent2 2 17" xfId="39265"/>
    <cellStyle name="Accent2 2 18" xfId="39266"/>
    <cellStyle name="Accent2 2 19" xfId="39267"/>
    <cellStyle name="Accent2 2 2" xfId="1435"/>
    <cellStyle name="Accent2 2 2 2" xfId="39268"/>
    <cellStyle name="Accent2 2 20" xfId="39269"/>
    <cellStyle name="Accent2 2 21" xfId="39270"/>
    <cellStyle name="Accent2 2 22" xfId="39271"/>
    <cellStyle name="Accent2 2 23" xfId="39272"/>
    <cellStyle name="Accent2 2 24" xfId="39273"/>
    <cellStyle name="Accent2 2 3" xfId="1436"/>
    <cellStyle name="Accent2 2 3 2" xfId="39274"/>
    <cellStyle name="Accent2 2 4" xfId="1437"/>
    <cellStyle name="Accent2 2 4 2" xfId="39275"/>
    <cellStyle name="Accent2 2 5" xfId="1438"/>
    <cellStyle name="Accent2 2 5 2" xfId="39276"/>
    <cellStyle name="Accent2 2 6" xfId="1439"/>
    <cellStyle name="Accent2 2 6 2" xfId="39277"/>
    <cellStyle name="Accent2 2 7" xfId="1440"/>
    <cellStyle name="Accent2 2 7 2" xfId="39278"/>
    <cellStyle name="Accent2 2 8" xfId="1441"/>
    <cellStyle name="Accent2 2 8 2" xfId="39279"/>
    <cellStyle name="Accent2 2 9" xfId="1442"/>
    <cellStyle name="Accent2 20" xfId="39280"/>
    <cellStyle name="Accent2 21" xfId="39281"/>
    <cellStyle name="Accent2 22" xfId="39282"/>
    <cellStyle name="Accent2 23" xfId="39283"/>
    <cellStyle name="Accent2 24" xfId="39284"/>
    <cellStyle name="Accent2 25" xfId="39285"/>
    <cellStyle name="Accent2 26" xfId="39286"/>
    <cellStyle name="Accent2 27" xfId="39287"/>
    <cellStyle name="Accent2 28" xfId="39288"/>
    <cellStyle name="Accent2 29" xfId="39289"/>
    <cellStyle name="Accent2 3" xfId="1443"/>
    <cellStyle name="Accent2 3 2" xfId="1444"/>
    <cellStyle name="Accent2 3 2 2" xfId="39290"/>
    <cellStyle name="Accent2 3 3" xfId="39291"/>
    <cellStyle name="Accent2 3 4" xfId="39292"/>
    <cellStyle name="Accent2 30" xfId="39293"/>
    <cellStyle name="Accent2 4" xfId="1445"/>
    <cellStyle name="Accent2 4 2" xfId="1446"/>
    <cellStyle name="Accent2 4 2 2" xfId="39294"/>
    <cellStyle name="Accent2 4 3" xfId="39295"/>
    <cellStyle name="Accent2 4 4" xfId="39296"/>
    <cellStyle name="Accent2 5" xfId="1447"/>
    <cellStyle name="Accent2 5 2" xfId="1448"/>
    <cellStyle name="Accent2 5 2 2" xfId="39297"/>
    <cellStyle name="Accent2 5 3" xfId="39298"/>
    <cellStyle name="Accent2 5 4" xfId="39299"/>
    <cellStyle name="Accent2 6" xfId="1449"/>
    <cellStyle name="Accent2 6 2" xfId="1450"/>
    <cellStyle name="Accent2 6 2 2" xfId="39300"/>
    <cellStyle name="Accent2 6 3" xfId="1451"/>
    <cellStyle name="Accent2 6 3 2" xfId="39301"/>
    <cellStyle name="Accent2 6 4" xfId="1452"/>
    <cellStyle name="Accent2 6 5" xfId="39302"/>
    <cellStyle name="Accent2 7" xfId="1453"/>
    <cellStyle name="Accent2 7 10" xfId="1454"/>
    <cellStyle name="Accent2 7 10 2" xfId="39303"/>
    <cellStyle name="Accent2 7 11" xfId="1455"/>
    <cellStyle name="Accent2 7 11 2" xfId="39304"/>
    <cellStyle name="Accent2 7 12" xfId="39305"/>
    <cellStyle name="Accent2 7 2" xfId="1456"/>
    <cellStyle name="Accent2 7 2 2" xfId="39306"/>
    <cellStyle name="Accent2 7 3" xfId="1457"/>
    <cellStyle name="Accent2 7 3 2" xfId="39307"/>
    <cellStyle name="Accent2 7 4" xfId="1458"/>
    <cellStyle name="Accent2 7 4 2" xfId="39308"/>
    <cellStyle name="Accent2 7 5" xfId="1459"/>
    <cellStyle name="Accent2 7 5 2" xfId="39309"/>
    <cellStyle name="Accent2 7 6" xfId="1460"/>
    <cellStyle name="Accent2 7 6 2" xfId="39310"/>
    <cellStyle name="Accent2 7 7" xfId="1461"/>
    <cellStyle name="Accent2 7 7 2" xfId="39311"/>
    <cellStyle name="Accent2 7 8" xfId="1462"/>
    <cellStyle name="Accent2 7 8 2" xfId="39312"/>
    <cellStyle name="Accent2 7 9" xfId="1463"/>
    <cellStyle name="Accent2 7 9 2" xfId="39313"/>
    <cellStyle name="Accent2 8" xfId="1464"/>
    <cellStyle name="Accent2 8 2" xfId="39314"/>
    <cellStyle name="Accent2 9" xfId="1465"/>
    <cellStyle name="Accent2 9 2" xfId="39315"/>
    <cellStyle name="Accent3 - 20%" xfId="39316"/>
    <cellStyle name="Accent3 - 40%" xfId="39317"/>
    <cellStyle name="Accent3 - 60%" xfId="39318"/>
    <cellStyle name="Accent3 10" xfId="1466"/>
    <cellStyle name="Accent3 10 2" xfId="39319"/>
    <cellStyle name="Accent3 11" xfId="1467"/>
    <cellStyle name="Accent3 11 2" xfId="39320"/>
    <cellStyle name="Accent3 12" xfId="1468"/>
    <cellStyle name="Accent3 12 10" xfId="1469"/>
    <cellStyle name="Accent3 12 10 2" xfId="39321"/>
    <cellStyle name="Accent3 12 11" xfId="1470"/>
    <cellStyle name="Accent3 12 11 2" xfId="39322"/>
    <cellStyle name="Accent3 12 12" xfId="1471"/>
    <cellStyle name="Accent3 12 12 2" xfId="39323"/>
    <cellStyle name="Accent3 12 13" xfId="1472"/>
    <cellStyle name="Accent3 12 13 2" xfId="39324"/>
    <cellStyle name="Accent3 12 14" xfId="1473"/>
    <cellStyle name="Accent3 12 14 2" xfId="39325"/>
    <cellStyle name="Accent3 12 15" xfId="1474"/>
    <cellStyle name="Accent3 12 15 2" xfId="39326"/>
    <cellStyle name="Accent3 12 16" xfId="1475"/>
    <cellStyle name="Accent3 12 16 2" xfId="39327"/>
    <cellStyle name="Accent3 12 17" xfId="1476"/>
    <cellStyle name="Accent3 12 17 2" xfId="39328"/>
    <cellStyle name="Accent3 12 18" xfId="1477"/>
    <cellStyle name="Accent3 12 18 2" xfId="39329"/>
    <cellStyle name="Accent3 12 19" xfId="1478"/>
    <cellStyle name="Accent3 12 19 2" xfId="39330"/>
    <cellStyle name="Accent3 12 2" xfId="1479"/>
    <cellStyle name="Accent3 12 2 2" xfId="39331"/>
    <cellStyle name="Accent3 12 20" xfId="1480"/>
    <cellStyle name="Accent3 12 20 2" xfId="39332"/>
    <cellStyle name="Accent3 12 21" xfId="1481"/>
    <cellStyle name="Accent3 12 21 2" xfId="39333"/>
    <cellStyle name="Accent3 12 22" xfId="1482"/>
    <cellStyle name="Accent3 12 22 2" xfId="39334"/>
    <cellStyle name="Accent3 12 23" xfId="1483"/>
    <cellStyle name="Accent3 12 23 2" xfId="39335"/>
    <cellStyle name="Accent3 12 24" xfId="1484"/>
    <cellStyle name="Accent3 12 24 2" xfId="39336"/>
    <cellStyle name="Accent3 12 25" xfId="1485"/>
    <cellStyle name="Accent3 12 25 2" xfId="39337"/>
    <cellStyle name="Accent3 12 26" xfId="1486"/>
    <cellStyle name="Accent3 12 26 2" xfId="39338"/>
    <cellStyle name="Accent3 12 27" xfId="1487"/>
    <cellStyle name="Accent3 12 27 2" xfId="39339"/>
    <cellStyle name="Accent3 12 28" xfId="1488"/>
    <cellStyle name="Accent3 12 28 2" xfId="39340"/>
    <cellStyle name="Accent3 12 29" xfId="1489"/>
    <cellStyle name="Accent3 12 29 2" xfId="39341"/>
    <cellStyle name="Accent3 12 3" xfId="1490"/>
    <cellStyle name="Accent3 12 3 2" xfId="39342"/>
    <cellStyle name="Accent3 12 30" xfId="1491"/>
    <cellStyle name="Accent3 12 30 2" xfId="39343"/>
    <cellStyle name="Accent3 12 31" xfId="39344"/>
    <cellStyle name="Accent3 12 4" xfId="1492"/>
    <cellStyle name="Accent3 12 4 2" xfId="39345"/>
    <cellStyle name="Accent3 12 5" xfId="1493"/>
    <cellStyle name="Accent3 12 5 2" xfId="39346"/>
    <cellStyle name="Accent3 12 6" xfId="1494"/>
    <cellStyle name="Accent3 12 6 2" xfId="39347"/>
    <cellStyle name="Accent3 12 7" xfId="1495"/>
    <cellStyle name="Accent3 12 7 2" xfId="39348"/>
    <cellStyle name="Accent3 12 8" xfId="1496"/>
    <cellStyle name="Accent3 12 8 2" xfId="39349"/>
    <cellStyle name="Accent3 12 9" xfId="1497"/>
    <cellStyle name="Accent3 12 9 2" xfId="39350"/>
    <cellStyle name="Accent3 13" xfId="1498"/>
    <cellStyle name="Accent3 13 2" xfId="39351"/>
    <cellStyle name="Accent3 14" xfId="1499"/>
    <cellStyle name="Accent3 14 2" xfId="39352"/>
    <cellStyle name="Accent3 15" xfId="1500"/>
    <cellStyle name="Accent3 15 2" xfId="39353"/>
    <cellStyle name="Accent3 16" xfId="1501"/>
    <cellStyle name="Accent3 16 2" xfId="39354"/>
    <cellStyle name="Accent3 17" xfId="1502"/>
    <cellStyle name="Accent3 18" xfId="1503"/>
    <cellStyle name="Accent3 19" xfId="39355"/>
    <cellStyle name="Accent3 2" xfId="1504"/>
    <cellStyle name="Accent3 2 10" xfId="1505"/>
    <cellStyle name="Accent3 2 11" xfId="1506"/>
    <cellStyle name="Accent3 2 12" xfId="39356"/>
    <cellStyle name="Accent3 2 13" xfId="39357"/>
    <cellStyle name="Accent3 2 14" xfId="39358"/>
    <cellStyle name="Accent3 2 15" xfId="39359"/>
    <cellStyle name="Accent3 2 16" xfId="39360"/>
    <cellStyle name="Accent3 2 17" xfId="39361"/>
    <cellStyle name="Accent3 2 18" xfId="39362"/>
    <cellStyle name="Accent3 2 19" xfId="39363"/>
    <cellStyle name="Accent3 2 2" xfId="1507"/>
    <cellStyle name="Accent3 2 2 2" xfId="39364"/>
    <cellStyle name="Accent3 2 20" xfId="39365"/>
    <cellStyle name="Accent3 2 21" xfId="39366"/>
    <cellStyle name="Accent3 2 22" xfId="39367"/>
    <cellStyle name="Accent3 2 23" xfId="39368"/>
    <cellStyle name="Accent3 2 24" xfId="39369"/>
    <cellStyle name="Accent3 2 3" xfId="1508"/>
    <cellStyle name="Accent3 2 3 2" xfId="39370"/>
    <cellStyle name="Accent3 2 4" xfId="1509"/>
    <cellStyle name="Accent3 2 4 2" xfId="39371"/>
    <cellStyle name="Accent3 2 5" xfId="1510"/>
    <cellStyle name="Accent3 2 5 2" xfId="39372"/>
    <cellStyle name="Accent3 2 6" xfId="1511"/>
    <cellStyle name="Accent3 2 6 2" xfId="39373"/>
    <cellStyle name="Accent3 2 7" xfId="1512"/>
    <cellStyle name="Accent3 2 7 2" xfId="39374"/>
    <cellStyle name="Accent3 2 8" xfId="1513"/>
    <cellStyle name="Accent3 2 8 2" xfId="39375"/>
    <cellStyle name="Accent3 2 9" xfId="1514"/>
    <cellStyle name="Accent3 20" xfId="39376"/>
    <cellStyle name="Accent3 21" xfId="39377"/>
    <cellStyle name="Accent3 22" xfId="39378"/>
    <cellStyle name="Accent3 23" xfId="39379"/>
    <cellStyle name="Accent3 24" xfId="39380"/>
    <cellStyle name="Accent3 25" xfId="39381"/>
    <cellStyle name="Accent3 26" xfId="39382"/>
    <cellStyle name="Accent3 27" xfId="39383"/>
    <cellStyle name="Accent3 28" xfId="39384"/>
    <cellStyle name="Accent3 29" xfId="39385"/>
    <cellStyle name="Accent3 3" xfId="1515"/>
    <cellStyle name="Accent3 3 2" xfId="1516"/>
    <cellStyle name="Accent3 3 2 2" xfId="39386"/>
    <cellStyle name="Accent3 3 3" xfId="39387"/>
    <cellStyle name="Accent3 3 4" xfId="39388"/>
    <cellStyle name="Accent3 30" xfId="39389"/>
    <cellStyle name="Accent3 4" xfId="1517"/>
    <cellStyle name="Accent3 4 2" xfId="1518"/>
    <cellStyle name="Accent3 4 2 2" xfId="39390"/>
    <cellStyle name="Accent3 4 3" xfId="39391"/>
    <cellStyle name="Accent3 4 4" xfId="39392"/>
    <cellStyle name="Accent3 5" xfId="1519"/>
    <cellStyle name="Accent3 5 2" xfId="1520"/>
    <cellStyle name="Accent3 5 2 2" xfId="39393"/>
    <cellStyle name="Accent3 5 3" xfId="39394"/>
    <cellStyle name="Accent3 5 4" xfId="39395"/>
    <cellStyle name="Accent3 6" xfId="1521"/>
    <cellStyle name="Accent3 6 2" xfId="1522"/>
    <cellStyle name="Accent3 6 2 2" xfId="39396"/>
    <cellStyle name="Accent3 6 3" xfId="1523"/>
    <cellStyle name="Accent3 6 3 2" xfId="39397"/>
    <cellStyle name="Accent3 6 4" xfId="1524"/>
    <cellStyle name="Accent3 6 5" xfId="39398"/>
    <cellStyle name="Accent3 7" xfId="1525"/>
    <cellStyle name="Accent3 7 10" xfId="1526"/>
    <cellStyle name="Accent3 7 10 2" xfId="39399"/>
    <cellStyle name="Accent3 7 11" xfId="1527"/>
    <cellStyle name="Accent3 7 11 2" xfId="39400"/>
    <cellStyle name="Accent3 7 12" xfId="39401"/>
    <cellStyle name="Accent3 7 2" xfId="1528"/>
    <cellStyle name="Accent3 7 2 2" xfId="39402"/>
    <cellStyle name="Accent3 7 3" xfId="1529"/>
    <cellStyle name="Accent3 7 3 2" xfId="39403"/>
    <cellStyle name="Accent3 7 4" xfId="1530"/>
    <cellStyle name="Accent3 7 4 2" xfId="39404"/>
    <cellStyle name="Accent3 7 5" xfId="1531"/>
    <cellStyle name="Accent3 7 5 2" xfId="39405"/>
    <cellStyle name="Accent3 7 6" xfId="1532"/>
    <cellStyle name="Accent3 7 6 2" xfId="39406"/>
    <cellStyle name="Accent3 7 7" xfId="1533"/>
    <cellStyle name="Accent3 7 7 2" xfId="39407"/>
    <cellStyle name="Accent3 7 8" xfId="1534"/>
    <cellStyle name="Accent3 7 8 2" xfId="39408"/>
    <cellStyle name="Accent3 7 9" xfId="1535"/>
    <cellStyle name="Accent3 7 9 2" xfId="39409"/>
    <cellStyle name="Accent3 8" xfId="1536"/>
    <cellStyle name="Accent3 8 2" xfId="39410"/>
    <cellStyle name="Accent3 9" xfId="1537"/>
    <cellStyle name="Accent3 9 2" xfId="39411"/>
    <cellStyle name="Accent4 - 20%" xfId="39412"/>
    <cellStyle name="Accent4 - 40%" xfId="39413"/>
    <cellStyle name="Accent4 - 60%" xfId="39414"/>
    <cellStyle name="Accent4 10" xfId="1538"/>
    <cellStyle name="Accent4 10 2" xfId="39415"/>
    <cellStyle name="Accent4 11" xfId="1539"/>
    <cellStyle name="Accent4 11 2" xfId="39416"/>
    <cellStyle name="Accent4 12" xfId="1540"/>
    <cellStyle name="Accent4 12 10" xfId="1541"/>
    <cellStyle name="Accent4 12 10 2" xfId="39417"/>
    <cellStyle name="Accent4 12 11" xfId="1542"/>
    <cellStyle name="Accent4 12 11 2" xfId="39418"/>
    <cellStyle name="Accent4 12 12" xfId="1543"/>
    <cellStyle name="Accent4 12 12 2" xfId="39419"/>
    <cellStyle name="Accent4 12 13" xfId="1544"/>
    <cellStyle name="Accent4 12 13 2" xfId="39420"/>
    <cellStyle name="Accent4 12 14" xfId="1545"/>
    <cellStyle name="Accent4 12 14 2" xfId="39421"/>
    <cellStyle name="Accent4 12 15" xfId="1546"/>
    <cellStyle name="Accent4 12 15 2" xfId="39422"/>
    <cellStyle name="Accent4 12 16" xfId="1547"/>
    <cellStyle name="Accent4 12 16 2" xfId="39423"/>
    <cellStyle name="Accent4 12 17" xfId="1548"/>
    <cellStyle name="Accent4 12 17 2" xfId="39424"/>
    <cellStyle name="Accent4 12 18" xfId="1549"/>
    <cellStyle name="Accent4 12 18 2" xfId="39425"/>
    <cellStyle name="Accent4 12 19" xfId="1550"/>
    <cellStyle name="Accent4 12 19 2" xfId="39426"/>
    <cellStyle name="Accent4 12 2" xfId="1551"/>
    <cellStyle name="Accent4 12 2 2" xfId="39427"/>
    <cellStyle name="Accent4 12 20" xfId="1552"/>
    <cellStyle name="Accent4 12 20 2" xfId="39428"/>
    <cellStyle name="Accent4 12 21" xfId="1553"/>
    <cellStyle name="Accent4 12 21 2" xfId="39429"/>
    <cellStyle name="Accent4 12 22" xfId="1554"/>
    <cellStyle name="Accent4 12 22 2" xfId="39430"/>
    <cellStyle name="Accent4 12 23" xfId="1555"/>
    <cellStyle name="Accent4 12 23 2" xfId="39431"/>
    <cellStyle name="Accent4 12 24" xfId="1556"/>
    <cellStyle name="Accent4 12 24 2" xfId="39432"/>
    <cellStyle name="Accent4 12 25" xfId="1557"/>
    <cellStyle name="Accent4 12 25 2" xfId="39433"/>
    <cellStyle name="Accent4 12 26" xfId="1558"/>
    <cellStyle name="Accent4 12 26 2" xfId="39434"/>
    <cellStyle name="Accent4 12 27" xfId="1559"/>
    <cellStyle name="Accent4 12 27 2" xfId="39435"/>
    <cellStyle name="Accent4 12 28" xfId="1560"/>
    <cellStyle name="Accent4 12 28 2" xfId="39436"/>
    <cellStyle name="Accent4 12 29" xfId="1561"/>
    <cellStyle name="Accent4 12 29 2" xfId="39437"/>
    <cellStyle name="Accent4 12 3" xfId="1562"/>
    <cellStyle name="Accent4 12 3 2" xfId="39438"/>
    <cellStyle name="Accent4 12 30" xfId="1563"/>
    <cellStyle name="Accent4 12 30 2" xfId="39439"/>
    <cellStyle name="Accent4 12 31" xfId="39440"/>
    <cellStyle name="Accent4 12 4" xfId="1564"/>
    <cellStyle name="Accent4 12 4 2" xfId="39441"/>
    <cellStyle name="Accent4 12 5" xfId="1565"/>
    <cellStyle name="Accent4 12 5 2" xfId="39442"/>
    <cellStyle name="Accent4 12 6" xfId="1566"/>
    <cellStyle name="Accent4 12 6 2" xfId="39443"/>
    <cellStyle name="Accent4 12 7" xfId="1567"/>
    <cellStyle name="Accent4 12 7 2" xfId="39444"/>
    <cellStyle name="Accent4 12 8" xfId="1568"/>
    <cellStyle name="Accent4 12 8 2" xfId="39445"/>
    <cellStyle name="Accent4 12 9" xfId="1569"/>
    <cellStyle name="Accent4 12 9 2" xfId="39446"/>
    <cellStyle name="Accent4 13" xfId="1570"/>
    <cellStyle name="Accent4 13 2" xfId="39447"/>
    <cellStyle name="Accent4 14" xfId="1571"/>
    <cellStyle name="Accent4 14 2" xfId="39448"/>
    <cellStyle name="Accent4 15" xfId="1572"/>
    <cellStyle name="Accent4 15 2" xfId="39449"/>
    <cellStyle name="Accent4 16" xfId="1573"/>
    <cellStyle name="Accent4 16 2" xfId="39450"/>
    <cellStyle name="Accent4 17" xfId="1574"/>
    <cellStyle name="Accent4 18" xfId="1575"/>
    <cellStyle name="Accent4 19" xfId="39451"/>
    <cellStyle name="Accent4 2" xfId="1576"/>
    <cellStyle name="Accent4 2 10" xfId="1577"/>
    <cellStyle name="Accent4 2 11" xfId="1578"/>
    <cellStyle name="Accent4 2 12" xfId="39452"/>
    <cellStyle name="Accent4 2 13" xfId="39453"/>
    <cellStyle name="Accent4 2 14" xfId="39454"/>
    <cellStyle name="Accent4 2 15" xfId="39455"/>
    <cellStyle name="Accent4 2 16" xfId="39456"/>
    <cellStyle name="Accent4 2 17" xfId="39457"/>
    <cellStyle name="Accent4 2 18" xfId="39458"/>
    <cellStyle name="Accent4 2 19" xfId="39459"/>
    <cellStyle name="Accent4 2 2" xfId="1579"/>
    <cellStyle name="Accent4 2 2 2" xfId="39460"/>
    <cellStyle name="Accent4 2 20" xfId="39461"/>
    <cellStyle name="Accent4 2 21" xfId="39462"/>
    <cellStyle name="Accent4 2 22" xfId="39463"/>
    <cellStyle name="Accent4 2 23" xfId="39464"/>
    <cellStyle name="Accent4 2 24" xfId="39465"/>
    <cellStyle name="Accent4 2 3" xfId="1580"/>
    <cellStyle name="Accent4 2 3 2" xfId="39466"/>
    <cellStyle name="Accent4 2 4" xfId="1581"/>
    <cellStyle name="Accent4 2 4 2" xfId="39467"/>
    <cellStyle name="Accent4 2 5" xfId="1582"/>
    <cellStyle name="Accent4 2 5 2" xfId="39468"/>
    <cellStyle name="Accent4 2 6" xfId="1583"/>
    <cellStyle name="Accent4 2 6 2" xfId="39469"/>
    <cellStyle name="Accent4 2 7" xfId="1584"/>
    <cellStyle name="Accent4 2 7 2" xfId="39470"/>
    <cellStyle name="Accent4 2 8" xfId="1585"/>
    <cellStyle name="Accent4 2 8 2" xfId="39471"/>
    <cellStyle name="Accent4 2 9" xfId="1586"/>
    <cellStyle name="Accent4 20" xfId="39472"/>
    <cellStyle name="Accent4 21" xfId="39473"/>
    <cellStyle name="Accent4 22" xfId="39474"/>
    <cellStyle name="Accent4 23" xfId="39475"/>
    <cellStyle name="Accent4 24" xfId="39476"/>
    <cellStyle name="Accent4 25" xfId="39477"/>
    <cellStyle name="Accent4 26" xfId="39478"/>
    <cellStyle name="Accent4 27" xfId="39479"/>
    <cellStyle name="Accent4 28" xfId="39480"/>
    <cellStyle name="Accent4 29" xfId="39481"/>
    <cellStyle name="Accent4 3" xfId="1587"/>
    <cellStyle name="Accent4 3 2" xfId="1588"/>
    <cellStyle name="Accent4 3 2 2" xfId="39482"/>
    <cellStyle name="Accent4 3 3" xfId="39483"/>
    <cellStyle name="Accent4 3 4" xfId="39484"/>
    <cellStyle name="Accent4 30" xfId="39485"/>
    <cellStyle name="Accent4 4" xfId="1589"/>
    <cellStyle name="Accent4 4 2" xfId="1590"/>
    <cellStyle name="Accent4 4 2 2" xfId="39486"/>
    <cellStyle name="Accent4 4 3" xfId="39487"/>
    <cellStyle name="Accent4 4 4" xfId="39488"/>
    <cellStyle name="Accent4 5" xfId="1591"/>
    <cellStyle name="Accent4 5 2" xfId="1592"/>
    <cellStyle name="Accent4 5 2 2" xfId="39489"/>
    <cellStyle name="Accent4 5 3" xfId="39490"/>
    <cellStyle name="Accent4 5 4" xfId="39491"/>
    <cellStyle name="Accent4 6" xfId="1593"/>
    <cellStyle name="Accent4 6 2" xfId="1594"/>
    <cellStyle name="Accent4 6 2 2" xfId="39492"/>
    <cellStyle name="Accent4 6 3" xfId="1595"/>
    <cellStyle name="Accent4 6 3 2" xfId="39493"/>
    <cellStyle name="Accent4 6 4" xfId="1596"/>
    <cellStyle name="Accent4 6 5" xfId="39494"/>
    <cellStyle name="Accent4 7" xfId="1597"/>
    <cellStyle name="Accent4 7 10" xfId="1598"/>
    <cellStyle name="Accent4 7 10 2" xfId="39495"/>
    <cellStyle name="Accent4 7 11" xfId="1599"/>
    <cellStyle name="Accent4 7 11 2" xfId="39496"/>
    <cellStyle name="Accent4 7 12" xfId="39497"/>
    <cellStyle name="Accent4 7 2" xfId="1600"/>
    <cellStyle name="Accent4 7 2 2" xfId="39498"/>
    <cellStyle name="Accent4 7 3" xfId="1601"/>
    <cellStyle name="Accent4 7 3 2" xfId="39499"/>
    <cellStyle name="Accent4 7 4" xfId="1602"/>
    <cellStyle name="Accent4 7 4 2" xfId="39500"/>
    <cellStyle name="Accent4 7 5" xfId="1603"/>
    <cellStyle name="Accent4 7 5 2" xfId="39501"/>
    <cellStyle name="Accent4 7 6" xfId="1604"/>
    <cellStyle name="Accent4 7 6 2" xfId="39502"/>
    <cellStyle name="Accent4 7 7" xfId="1605"/>
    <cellStyle name="Accent4 7 7 2" xfId="39503"/>
    <cellStyle name="Accent4 7 8" xfId="1606"/>
    <cellStyle name="Accent4 7 8 2" xfId="39504"/>
    <cellStyle name="Accent4 7 9" xfId="1607"/>
    <cellStyle name="Accent4 7 9 2" xfId="39505"/>
    <cellStyle name="Accent4 8" xfId="1608"/>
    <cellStyle name="Accent4 8 2" xfId="39506"/>
    <cellStyle name="Accent4 9" xfId="1609"/>
    <cellStyle name="Accent4 9 2" xfId="39507"/>
    <cellStyle name="Accent5 - 20%" xfId="39508"/>
    <cellStyle name="Accent5 - 40%" xfId="39509"/>
    <cellStyle name="Accent5 - 60%" xfId="39510"/>
    <cellStyle name="Accent5 10" xfId="1610"/>
    <cellStyle name="Accent5 10 2" xfId="39511"/>
    <cellStyle name="Accent5 11" xfId="1611"/>
    <cellStyle name="Accent5 11 2" xfId="39512"/>
    <cellStyle name="Accent5 12" xfId="1612"/>
    <cellStyle name="Accent5 12 10" xfId="1613"/>
    <cellStyle name="Accent5 12 10 2" xfId="39513"/>
    <cellStyle name="Accent5 12 11" xfId="1614"/>
    <cellStyle name="Accent5 12 11 2" xfId="39514"/>
    <cellStyle name="Accent5 12 12" xfId="1615"/>
    <cellStyle name="Accent5 12 12 2" xfId="39515"/>
    <cellStyle name="Accent5 12 13" xfId="1616"/>
    <cellStyle name="Accent5 12 13 2" xfId="39516"/>
    <cellStyle name="Accent5 12 14" xfId="1617"/>
    <cellStyle name="Accent5 12 14 2" xfId="39517"/>
    <cellStyle name="Accent5 12 15" xfId="1618"/>
    <cellStyle name="Accent5 12 15 2" xfId="39518"/>
    <cellStyle name="Accent5 12 16" xfId="1619"/>
    <cellStyle name="Accent5 12 16 2" xfId="39519"/>
    <cellStyle name="Accent5 12 17" xfId="1620"/>
    <cellStyle name="Accent5 12 17 2" xfId="39520"/>
    <cellStyle name="Accent5 12 18" xfId="1621"/>
    <cellStyle name="Accent5 12 18 2" xfId="39521"/>
    <cellStyle name="Accent5 12 19" xfId="1622"/>
    <cellStyle name="Accent5 12 19 2" xfId="39522"/>
    <cellStyle name="Accent5 12 2" xfId="1623"/>
    <cellStyle name="Accent5 12 2 2" xfId="39523"/>
    <cellStyle name="Accent5 12 20" xfId="1624"/>
    <cellStyle name="Accent5 12 20 2" xfId="39524"/>
    <cellStyle name="Accent5 12 21" xfId="1625"/>
    <cellStyle name="Accent5 12 21 2" xfId="39525"/>
    <cellStyle name="Accent5 12 22" xfId="1626"/>
    <cellStyle name="Accent5 12 22 2" xfId="39526"/>
    <cellStyle name="Accent5 12 23" xfId="1627"/>
    <cellStyle name="Accent5 12 23 2" xfId="39527"/>
    <cellStyle name="Accent5 12 24" xfId="1628"/>
    <cellStyle name="Accent5 12 24 2" xfId="39528"/>
    <cellStyle name="Accent5 12 25" xfId="1629"/>
    <cellStyle name="Accent5 12 25 2" xfId="39529"/>
    <cellStyle name="Accent5 12 26" xfId="1630"/>
    <cellStyle name="Accent5 12 26 2" xfId="39530"/>
    <cellStyle name="Accent5 12 27" xfId="1631"/>
    <cellStyle name="Accent5 12 27 2" xfId="39531"/>
    <cellStyle name="Accent5 12 28" xfId="1632"/>
    <cellStyle name="Accent5 12 28 2" xfId="39532"/>
    <cellStyle name="Accent5 12 29" xfId="1633"/>
    <cellStyle name="Accent5 12 29 2" xfId="39533"/>
    <cellStyle name="Accent5 12 3" xfId="1634"/>
    <cellStyle name="Accent5 12 3 2" xfId="39534"/>
    <cellStyle name="Accent5 12 30" xfId="1635"/>
    <cellStyle name="Accent5 12 30 2" xfId="39535"/>
    <cellStyle name="Accent5 12 31" xfId="39536"/>
    <cellStyle name="Accent5 12 4" xfId="1636"/>
    <cellStyle name="Accent5 12 4 2" xfId="39537"/>
    <cellStyle name="Accent5 12 5" xfId="1637"/>
    <cellStyle name="Accent5 12 5 2" xfId="39538"/>
    <cellStyle name="Accent5 12 6" xfId="1638"/>
    <cellStyle name="Accent5 12 6 2" xfId="39539"/>
    <cellStyle name="Accent5 12 7" xfId="1639"/>
    <cellStyle name="Accent5 12 7 2" xfId="39540"/>
    <cellStyle name="Accent5 12 8" xfId="1640"/>
    <cellStyle name="Accent5 12 8 2" xfId="39541"/>
    <cellStyle name="Accent5 12 9" xfId="1641"/>
    <cellStyle name="Accent5 12 9 2" xfId="39542"/>
    <cellStyle name="Accent5 13" xfId="1642"/>
    <cellStyle name="Accent5 13 2" xfId="39543"/>
    <cellStyle name="Accent5 14" xfId="1643"/>
    <cellStyle name="Accent5 14 2" xfId="39544"/>
    <cellStyle name="Accent5 15" xfId="1644"/>
    <cellStyle name="Accent5 15 2" xfId="39545"/>
    <cellStyle name="Accent5 16" xfId="1645"/>
    <cellStyle name="Accent5 16 2" xfId="39546"/>
    <cellStyle name="Accent5 17" xfId="1646"/>
    <cellStyle name="Accent5 18" xfId="1647"/>
    <cellStyle name="Accent5 19" xfId="39547"/>
    <cellStyle name="Accent5 2" xfId="1648"/>
    <cellStyle name="Accent5 2 10" xfId="1649"/>
    <cellStyle name="Accent5 2 11" xfId="1650"/>
    <cellStyle name="Accent5 2 12" xfId="39548"/>
    <cellStyle name="Accent5 2 13" xfId="39549"/>
    <cellStyle name="Accent5 2 14" xfId="39550"/>
    <cellStyle name="Accent5 2 15" xfId="39551"/>
    <cellStyle name="Accent5 2 16" xfId="39552"/>
    <cellStyle name="Accent5 2 17" xfId="39553"/>
    <cellStyle name="Accent5 2 18" xfId="39554"/>
    <cellStyle name="Accent5 2 19" xfId="39555"/>
    <cellStyle name="Accent5 2 2" xfId="1651"/>
    <cellStyle name="Accent5 2 2 2" xfId="39556"/>
    <cellStyle name="Accent5 2 20" xfId="39557"/>
    <cellStyle name="Accent5 2 21" xfId="39558"/>
    <cellStyle name="Accent5 2 22" xfId="39559"/>
    <cellStyle name="Accent5 2 23" xfId="39560"/>
    <cellStyle name="Accent5 2 24" xfId="39561"/>
    <cellStyle name="Accent5 2 3" xfId="1652"/>
    <cellStyle name="Accent5 2 3 2" xfId="39562"/>
    <cellStyle name="Accent5 2 4" xfId="1653"/>
    <cellStyle name="Accent5 2 4 2" xfId="39563"/>
    <cellStyle name="Accent5 2 5" xfId="1654"/>
    <cellStyle name="Accent5 2 5 2" xfId="39564"/>
    <cellStyle name="Accent5 2 6" xfId="1655"/>
    <cellStyle name="Accent5 2 6 2" xfId="39565"/>
    <cellStyle name="Accent5 2 7" xfId="1656"/>
    <cellStyle name="Accent5 2 7 2" xfId="39566"/>
    <cellStyle name="Accent5 2 8" xfId="1657"/>
    <cellStyle name="Accent5 2 8 2" xfId="39567"/>
    <cellStyle name="Accent5 2 9" xfId="1658"/>
    <cellStyle name="Accent5 20" xfId="39568"/>
    <cellStyle name="Accent5 21" xfId="39569"/>
    <cellStyle name="Accent5 22" xfId="39570"/>
    <cellStyle name="Accent5 23" xfId="39571"/>
    <cellStyle name="Accent5 24" xfId="39572"/>
    <cellStyle name="Accent5 25" xfId="39573"/>
    <cellStyle name="Accent5 26" xfId="39574"/>
    <cellStyle name="Accent5 27" xfId="39575"/>
    <cellStyle name="Accent5 28" xfId="39576"/>
    <cellStyle name="Accent5 29" xfId="39577"/>
    <cellStyle name="Accent5 3" xfId="1659"/>
    <cellStyle name="Accent5 3 2" xfId="1660"/>
    <cellStyle name="Accent5 3 2 2" xfId="39578"/>
    <cellStyle name="Accent5 3 3" xfId="39579"/>
    <cellStyle name="Accent5 3 4" xfId="39580"/>
    <cellStyle name="Accent5 4" xfId="1661"/>
    <cellStyle name="Accent5 4 2" xfId="1662"/>
    <cellStyle name="Accent5 4 2 2" xfId="39581"/>
    <cellStyle name="Accent5 4 3" xfId="39582"/>
    <cellStyle name="Accent5 4 4" xfId="39583"/>
    <cellStyle name="Accent5 5" xfId="1663"/>
    <cellStyle name="Accent5 5 2" xfId="1664"/>
    <cellStyle name="Accent5 5 2 2" xfId="39584"/>
    <cellStyle name="Accent5 5 3" xfId="39585"/>
    <cellStyle name="Accent5 5 4" xfId="39586"/>
    <cellStyle name="Accent5 6" xfId="1665"/>
    <cellStyle name="Accent5 6 2" xfId="1666"/>
    <cellStyle name="Accent5 6 2 2" xfId="39587"/>
    <cellStyle name="Accent5 6 3" xfId="1667"/>
    <cellStyle name="Accent5 6 3 2" xfId="39588"/>
    <cellStyle name="Accent5 6 4" xfId="1668"/>
    <cellStyle name="Accent5 6 5" xfId="39589"/>
    <cellStyle name="Accent5 7" xfId="1669"/>
    <cellStyle name="Accent5 7 10" xfId="1670"/>
    <cellStyle name="Accent5 7 10 2" xfId="39590"/>
    <cellStyle name="Accent5 7 11" xfId="1671"/>
    <cellStyle name="Accent5 7 11 2" xfId="39591"/>
    <cellStyle name="Accent5 7 12" xfId="39592"/>
    <cellStyle name="Accent5 7 2" xfId="1672"/>
    <cellStyle name="Accent5 7 2 2" xfId="39593"/>
    <cellStyle name="Accent5 7 3" xfId="1673"/>
    <cellStyle name="Accent5 7 3 2" xfId="39594"/>
    <cellStyle name="Accent5 7 4" xfId="1674"/>
    <cellStyle name="Accent5 7 4 2" xfId="39595"/>
    <cellStyle name="Accent5 7 5" xfId="1675"/>
    <cellStyle name="Accent5 7 5 2" xfId="39596"/>
    <cellStyle name="Accent5 7 6" xfId="1676"/>
    <cellStyle name="Accent5 7 6 2" xfId="39597"/>
    <cellStyle name="Accent5 7 7" xfId="1677"/>
    <cellStyle name="Accent5 7 7 2" xfId="39598"/>
    <cellStyle name="Accent5 7 8" xfId="1678"/>
    <cellStyle name="Accent5 7 8 2" xfId="39599"/>
    <cellStyle name="Accent5 7 9" xfId="1679"/>
    <cellStyle name="Accent5 7 9 2" xfId="39600"/>
    <cellStyle name="Accent5 8" xfId="1680"/>
    <cellStyle name="Accent5 8 2" xfId="39601"/>
    <cellStyle name="Accent5 9" xfId="1681"/>
    <cellStyle name="Accent5 9 2" xfId="39602"/>
    <cellStyle name="Accent6 - 20%" xfId="39603"/>
    <cellStyle name="Accent6 - 40%" xfId="39604"/>
    <cellStyle name="Accent6 - 60%" xfId="39605"/>
    <cellStyle name="Accent6 10" xfId="1682"/>
    <cellStyle name="Accent6 10 2" xfId="39606"/>
    <cellStyle name="Accent6 11" xfId="1683"/>
    <cellStyle name="Accent6 11 2" xfId="39607"/>
    <cellStyle name="Accent6 12" xfId="1684"/>
    <cellStyle name="Accent6 12 10" xfId="1685"/>
    <cellStyle name="Accent6 12 10 2" xfId="39608"/>
    <cellStyle name="Accent6 12 11" xfId="1686"/>
    <cellStyle name="Accent6 12 11 2" xfId="39609"/>
    <cellStyle name="Accent6 12 12" xfId="1687"/>
    <cellStyle name="Accent6 12 12 2" xfId="39610"/>
    <cellStyle name="Accent6 12 13" xfId="1688"/>
    <cellStyle name="Accent6 12 13 2" xfId="39611"/>
    <cellStyle name="Accent6 12 14" xfId="1689"/>
    <cellStyle name="Accent6 12 14 2" xfId="39612"/>
    <cellStyle name="Accent6 12 15" xfId="1690"/>
    <cellStyle name="Accent6 12 15 2" xfId="39613"/>
    <cellStyle name="Accent6 12 16" xfId="1691"/>
    <cellStyle name="Accent6 12 16 2" xfId="39614"/>
    <cellStyle name="Accent6 12 17" xfId="1692"/>
    <cellStyle name="Accent6 12 17 2" xfId="39615"/>
    <cellStyle name="Accent6 12 18" xfId="1693"/>
    <cellStyle name="Accent6 12 18 2" xfId="39616"/>
    <cellStyle name="Accent6 12 19" xfId="1694"/>
    <cellStyle name="Accent6 12 19 2" xfId="39617"/>
    <cellStyle name="Accent6 12 2" xfId="1695"/>
    <cellStyle name="Accent6 12 2 2" xfId="39618"/>
    <cellStyle name="Accent6 12 20" xfId="1696"/>
    <cellStyle name="Accent6 12 20 2" xfId="39619"/>
    <cellStyle name="Accent6 12 21" xfId="1697"/>
    <cellStyle name="Accent6 12 21 2" xfId="39620"/>
    <cellStyle name="Accent6 12 22" xfId="1698"/>
    <cellStyle name="Accent6 12 22 2" xfId="39621"/>
    <cellStyle name="Accent6 12 23" xfId="1699"/>
    <cellStyle name="Accent6 12 23 2" xfId="39622"/>
    <cellStyle name="Accent6 12 24" xfId="1700"/>
    <cellStyle name="Accent6 12 24 2" xfId="39623"/>
    <cellStyle name="Accent6 12 25" xfId="1701"/>
    <cellStyle name="Accent6 12 25 2" xfId="39624"/>
    <cellStyle name="Accent6 12 26" xfId="1702"/>
    <cellStyle name="Accent6 12 26 2" xfId="39625"/>
    <cellStyle name="Accent6 12 27" xfId="1703"/>
    <cellStyle name="Accent6 12 27 2" xfId="39626"/>
    <cellStyle name="Accent6 12 28" xfId="1704"/>
    <cellStyle name="Accent6 12 28 2" xfId="39627"/>
    <cellStyle name="Accent6 12 29" xfId="1705"/>
    <cellStyle name="Accent6 12 29 2" xfId="39628"/>
    <cellStyle name="Accent6 12 3" xfId="1706"/>
    <cellStyle name="Accent6 12 3 2" xfId="39629"/>
    <cellStyle name="Accent6 12 30" xfId="1707"/>
    <cellStyle name="Accent6 12 30 2" xfId="39630"/>
    <cellStyle name="Accent6 12 31" xfId="39631"/>
    <cellStyle name="Accent6 12 4" xfId="1708"/>
    <cellStyle name="Accent6 12 4 2" xfId="39632"/>
    <cellStyle name="Accent6 12 5" xfId="1709"/>
    <cellStyle name="Accent6 12 5 2" xfId="39633"/>
    <cellStyle name="Accent6 12 6" xfId="1710"/>
    <cellStyle name="Accent6 12 6 2" xfId="39634"/>
    <cellStyle name="Accent6 12 7" xfId="1711"/>
    <cellStyle name="Accent6 12 7 2" xfId="39635"/>
    <cellStyle name="Accent6 12 8" xfId="1712"/>
    <cellStyle name="Accent6 12 8 2" xfId="39636"/>
    <cellStyle name="Accent6 12 9" xfId="1713"/>
    <cellStyle name="Accent6 12 9 2" xfId="39637"/>
    <cellStyle name="Accent6 13" xfId="1714"/>
    <cellStyle name="Accent6 13 2" xfId="39638"/>
    <cellStyle name="Accent6 14" xfId="1715"/>
    <cellStyle name="Accent6 14 2" xfId="39639"/>
    <cellStyle name="Accent6 15" xfId="1716"/>
    <cellStyle name="Accent6 15 2" xfId="39640"/>
    <cellStyle name="Accent6 16" xfId="1717"/>
    <cellStyle name="Accent6 16 2" xfId="39641"/>
    <cellStyle name="Accent6 17" xfId="1718"/>
    <cellStyle name="Accent6 18" xfId="1719"/>
    <cellStyle name="Accent6 19" xfId="39642"/>
    <cellStyle name="Accent6 2" xfId="1720"/>
    <cellStyle name="Accent6 2 10" xfId="1721"/>
    <cellStyle name="Accent6 2 11" xfId="1722"/>
    <cellStyle name="Accent6 2 12" xfId="39643"/>
    <cellStyle name="Accent6 2 13" xfId="39644"/>
    <cellStyle name="Accent6 2 14" xfId="39645"/>
    <cellStyle name="Accent6 2 15" xfId="39646"/>
    <cellStyle name="Accent6 2 16" xfId="39647"/>
    <cellStyle name="Accent6 2 17" xfId="39648"/>
    <cellStyle name="Accent6 2 18" xfId="39649"/>
    <cellStyle name="Accent6 2 19" xfId="39650"/>
    <cellStyle name="Accent6 2 2" xfId="1723"/>
    <cellStyle name="Accent6 2 2 2" xfId="39651"/>
    <cellStyle name="Accent6 2 20" xfId="39652"/>
    <cellStyle name="Accent6 2 21" xfId="39653"/>
    <cellStyle name="Accent6 2 22" xfId="39654"/>
    <cellStyle name="Accent6 2 23" xfId="39655"/>
    <cellStyle name="Accent6 2 24" xfId="39656"/>
    <cellStyle name="Accent6 2 3" xfId="1724"/>
    <cellStyle name="Accent6 2 3 2" xfId="39657"/>
    <cellStyle name="Accent6 2 4" xfId="1725"/>
    <cellStyle name="Accent6 2 4 2" xfId="39658"/>
    <cellStyle name="Accent6 2 5" xfId="1726"/>
    <cellStyle name="Accent6 2 5 2" xfId="39659"/>
    <cellStyle name="Accent6 2 6" xfId="1727"/>
    <cellStyle name="Accent6 2 6 2" xfId="39660"/>
    <cellStyle name="Accent6 2 7" xfId="1728"/>
    <cellStyle name="Accent6 2 7 2" xfId="39661"/>
    <cellStyle name="Accent6 2 8" xfId="1729"/>
    <cellStyle name="Accent6 2 8 2" xfId="39662"/>
    <cellStyle name="Accent6 2 9" xfId="1730"/>
    <cellStyle name="Accent6 20" xfId="39663"/>
    <cellStyle name="Accent6 21" xfId="39664"/>
    <cellStyle name="Accent6 22" xfId="39665"/>
    <cellStyle name="Accent6 23" xfId="39666"/>
    <cellStyle name="Accent6 24" xfId="39667"/>
    <cellStyle name="Accent6 25" xfId="39668"/>
    <cellStyle name="Accent6 26" xfId="39669"/>
    <cellStyle name="Accent6 27" xfId="39670"/>
    <cellStyle name="Accent6 28" xfId="39671"/>
    <cellStyle name="Accent6 29" xfId="39672"/>
    <cellStyle name="Accent6 3" xfId="1731"/>
    <cellStyle name="Accent6 3 2" xfId="1732"/>
    <cellStyle name="Accent6 3 2 2" xfId="39673"/>
    <cellStyle name="Accent6 3 3" xfId="39674"/>
    <cellStyle name="Accent6 3 4" xfId="39675"/>
    <cellStyle name="Accent6 30" xfId="39676"/>
    <cellStyle name="Accent6 4" xfId="1733"/>
    <cellStyle name="Accent6 4 2" xfId="1734"/>
    <cellStyle name="Accent6 4 2 2" xfId="39677"/>
    <cellStyle name="Accent6 4 3" xfId="39678"/>
    <cellStyle name="Accent6 4 4" xfId="39679"/>
    <cellStyle name="Accent6 5" xfId="1735"/>
    <cellStyle name="Accent6 5 2" xfId="1736"/>
    <cellStyle name="Accent6 5 2 2" xfId="39680"/>
    <cellStyle name="Accent6 5 3" xfId="39681"/>
    <cellStyle name="Accent6 5 4" xfId="39682"/>
    <cellStyle name="Accent6 6" xfId="1737"/>
    <cellStyle name="Accent6 6 2" xfId="1738"/>
    <cellStyle name="Accent6 6 2 2" xfId="39683"/>
    <cellStyle name="Accent6 6 3" xfId="1739"/>
    <cellStyle name="Accent6 6 3 2" xfId="39684"/>
    <cellStyle name="Accent6 6 4" xfId="1740"/>
    <cellStyle name="Accent6 6 5" xfId="39685"/>
    <cellStyle name="Accent6 7" xfId="1741"/>
    <cellStyle name="Accent6 7 10" xfId="1742"/>
    <cellStyle name="Accent6 7 10 2" xfId="39686"/>
    <cellStyle name="Accent6 7 11" xfId="1743"/>
    <cellStyle name="Accent6 7 11 2" xfId="39687"/>
    <cellStyle name="Accent6 7 12" xfId="39688"/>
    <cellStyle name="Accent6 7 2" xfId="1744"/>
    <cellStyle name="Accent6 7 2 2" xfId="39689"/>
    <cellStyle name="Accent6 7 3" xfId="1745"/>
    <cellStyle name="Accent6 7 3 2" xfId="39690"/>
    <cellStyle name="Accent6 7 4" xfId="1746"/>
    <cellStyle name="Accent6 7 4 2" xfId="39691"/>
    <cellStyle name="Accent6 7 5" xfId="1747"/>
    <cellStyle name="Accent6 7 5 2" xfId="39692"/>
    <cellStyle name="Accent6 7 6" xfId="1748"/>
    <cellStyle name="Accent6 7 6 2" xfId="39693"/>
    <cellStyle name="Accent6 7 7" xfId="1749"/>
    <cellStyle name="Accent6 7 7 2" xfId="39694"/>
    <cellStyle name="Accent6 7 8" xfId="1750"/>
    <cellStyle name="Accent6 7 8 2" xfId="39695"/>
    <cellStyle name="Accent6 7 9" xfId="1751"/>
    <cellStyle name="Accent6 7 9 2" xfId="39696"/>
    <cellStyle name="Accent6 8" xfId="1752"/>
    <cellStyle name="Accent6 8 2" xfId="39697"/>
    <cellStyle name="Accent6 9" xfId="1753"/>
    <cellStyle name="Accent6 9 2" xfId="39698"/>
    <cellStyle name="Bad 10" xfId="1754"/>
    <cellStyle name="Bad 10 2" xfId="39699"/>
    <cellStyle name="Bad 11" xfId="1755"/>
    <cellStyle name="Bad 11 2" xfId="39700"/>
    <cellStyle name="Bad 12" xfId="1756"/>
    <cellStyle name="Bad 12 10" xfId="1757"/>
    <cellStyle name="Bad 12 10 2" xfId="39701"/>
    <cellStyle name="Bad 12 11" xfId="1758"/>
    <cellStyle name="Bad 12 11 2" xfId="39702"/>
    <cellStyle name="Bad 12 12" xfId="1759"/>
    <cellStyle name="Bad 12 12 2" xfId="39703"/>
    <cellStyle name="Bad 12 13" xfId="1760"/>
    <cellStyle name="Bad 12 13 2" xfId="39704"/>
    <cellStyle name="Bad 12 14" xfId="1761"/>
    <cellStyle name="Bad 12 14 2" xfId="39705"/>
    <cellStyle name="Bad 12 15" xfId="1762"/>
    <cellStyle name="Bad 12 15 2" xfId="39706"/>
    <cellStyle name="Bad 12 16" xfId="1763"/>
    <cellStyle name="Bad 12 16 2" xfId="39707"/>
    <cellStyle name="Bad 12 17" xfId="1764"/>
    <cellStyle name="Bad 12 17 2" xfId="39708"/>
    <cellStyle name="Bad 12 18" xfId="1765"/>
    <cellStyle name="Bad 12 18 2" xfId="39709"/>
    <cellStyle name="Bad 12 19" xfId="1766"/>
    <cellStyle name="Bad 12 19 2" xfId="39710"/>
    <cellStyle name="Bad 12 2" xfId="1767"/>
    <cellStyle name="Bad 12 2 2" xfId="39711"/>
    <cellStyle name="Bad 12 20" xfId="1768"/>
    <cellStyle name="Bad 12 20 2" xfId="39712"/>
    <cellStyle name="Bad 12 21" xfId="1769"/>
    <cellStyle name="Bad 12 21 2" xfId="39713"/>
    <cellStyle name="Bad 12 22" xfId="1770"/>
    <cellStyle name="Bad 12 22 2" xfId="39714"/>
    <cellStyle name="Bad 12 23" xfId="1771"/>
    <cellStyle name="Bad 12 23 2" xfId="39715"/>
    <cellStyle name="Bad 12 24" xfId="1772"/>
    <cellStyle name="Bad 12 24 2" xfId="39716"/>
    <cellStyle name="Bad 12 25" xfId="1773"/>
    <cellStyle name="Bad 12 25 2" xfId="39717"/>
    <cellStyle name="Bad 12 26" xfId="1774"/>
    <cellStyle name="Bad 12 26 2" xfId="39718"/>
    <cellStyle name="Bad 12 27" xfId="1775"/>
    <cellStyle name="Bad 12 27 2" xfId="39719"/>
    <cellStyle name="Bad 12 28" xfId="1776"/>
    <cellStyle name="Bad 12 28 2" xfId="39720"/>
    <cellStyle name="Bad 12 29" xfId="1777"/>
    <cellStyle name="Bad 12 29 2" xfId="39721"/>
    <cellStyle name="Bad 12 3" xfId="1778"/>
    <cellStyle name="Bad 12 3 2" xfId="39722"/>
    <cellStyle name="Bad 12 30" xfId="1779"/>
    <cellStyle name="Bad 12 30 2" xfId="39723"/>
    <cellStyle name="Bad 12 31" xfId="39724"/>
    <cellStyle name="Bad 12 4" xfId="1780"/>
    <cellStyle name="Bad 12 4 2" xfId="39725"/>
    <cellStyle name="Bad 12 5" xfId="1781"/>
    <cellStyle name="Bad 12 5 2" xfId="39726"/>
    <cellStyle name="Bad 12 6" xfId="1782"/>
    <cellStyle name="Bad 12 6 2" xfId="39727"/>
    <cellStyle name="Bad 12 7" xfId="1783"/>
    <cellStyle name="Bad 12 7 2" xfId="39728"/>
    <cellStyle name="Bad 12 8" xfId="1784"/>
    <cellStyle name="Bad 12 8 2" xfId="39729"/>
    <cellStyle name="Bad 12 9" xfId="1785"/>
    <cellStyle name="Bad 12 9 2" xfId="39730"/>
    <cellStyle name="Bad 13" xfId="1786"/>
    <cellStyle name="Bad 13 2" xfId="39731"/>
    <cellStyle name="Bad 14" xfId="1787"/>
    <cellStyle name="Bad 14 2" xfId="39732"/>
    <cellStyle name="Bad 15" xfId="1788"/>
    <cellStyle name="Bad 15 2" xfId="39733"/>
    <cellStyle name="Bad 16" xfId="1789"/>
    <cellStyle name="Bad 16 2" xfId="39734"/>
    <cellStyle name="Bad 17" xfId="1790"/>
    <cellStyle name="Bad 18" xfId="1791"/>
    <cellStyle name="Bad 19" xfId="39735"/>
    <cellStyle name="Bad 2" xfId="1792"/>
    <cellStyle name="Bad 2 10" xfId="1793"/>
    <cellStyle name="Bad 2 11" xfId="1794"/>
    <cellStyle name="Bad 2 12" xfId="39736"/>
    <cellStyle name="Bad 2 13" xfId="39737"/>
    <cellStyle name="Bad 2 14" xfId="39738"/>
    <cellStyle name="Bad 2 15" xfId="39739"/>
    <cellStyle name="Bad 2 16" xfId="39740"/>
    <cellStyle name="Bad 2 17" xfId="39741"/>
    <cellStyle name="Bad 2 18" xfId="39742"/>
    <cellStyle name="Bad 2 19" xfId="39743"/>
    <cellStyle name="Bad 2 2" xfId="1795"/>
    <cellStyle name="Bad 2 2 2" xfId="39744"/>
    <cellStyle name="Bad 2 20" xfId="39745"/>
    <cellStyle name="Bad 2 21" xfId="39746"/>
    <cellStyle name="Bad 2 22" xfId="39747"/>
    <cellStyle name="Bad 2 23" xfId="39748"/>
    <cellStyle name="Bad 2 24" xfId="39749"/>
    <cellStyle name="Bad 2 3" xfId="1796"/>
    <cellStyle name="Bad 2 3 2" xfId="39750"/>
    <cellStyle name="Bad 2 4" xfId="1797"/>
    <cellStyle name="Bad 2 4 2" xfId="39751"/>
    <cellStyle name="Bad 2 5" xfId="1798"/>
    <cellStyle name="Bad 2 5 2" xfId="39752"/>
    <cellStyle name="Bad 2 6" xfId="1799"/>
    <cellStyle name="Bad 2 6 2" xfId="39753"/>
    <cellStyle name="Bad 2 7" xfId="1800"/>
    <cellStyle name="Bad 2 7 2" xfId="39754"/>
    <cellStyle name="Bad 2 8" xfId="1801"/>
    <cellStyle name="Bad 2 8 2" xfId="39755"/>
    <cellStyle name="Bad 2 9" xfId="1802"/>
    <cellStyle name="Bad 20" xfId="39756"/>
    <cellStyle name="Bad 21" xfId="39757"/>
    <cellStyle name="Bad 22" xfId="39758"/>
    <cellStyle name="Bad 23" xfId="39759"/>
    <cellStyle name="Bad 24" xfId="39760"/>
    <cellStyle name="Bad 25" xfId="39761"/>
    <cellStyle name="Bad 26" xfId="39762"/>
    <cellStyle name="Bad 27" xfId="39763"/>
    <cellStyle name="Bad 28" xfId="39764"/>
    <cellStyle name="Bad 29" xfId="39765"/>
    <cellStyle name="Bad 3" xfId="1803"/>
    <cellStyle name="Bad 3 2" xfId="1804"/>
    <cellStyle name="Bad 3 2 2" xfId="39766"/>
    <cellStyle name="Bad 3 3" xfId="39767"/>
    <cellStyle name="Bad 30" xfId="39768"/>
    <cellStyle name="Bad 4" xfId="1805"/>
    <cellStyle name="Bad 4 2" xfId="1806"/>
    <cellStyle name="Bad 4 2 2" xfId="39769"/>
    <cellStyle name="Bad 4 3" xfId="39770"/>
    <cellStyle name="Bad 5" xfId="1807"/>
    <cellStyle name="Bad 5 2" xfId="1808"/>
    <cellStyle name="Bad 5 2 2" xfId="39771"/>
    <cellStyle name="Bad 5 3" xfId="39772"/>
    <cellStyle name="Bad 6" xfId="1809"/>
    <cellStyle name="Bad 6 2" xfId="1810"/>
    <cellStyle name="Bad 6 2 2" xfId="39773"/>
    <cellStyle name="Bad 6 3" xfId="1811"/>
    <cellStyle name="Bad 6 3 2" xfId="39774"/>
    <cellStyle name="Bad 6 4" xfId="1812"/>
    <cellStyle name="Bad 6 5" xfId="39775"/>
    <cellStyle name="Bad 7" xfId="1813"/>
    <cellStyle name="Bad 7 10" xfId="1814"/>
    <cellStyle name="Bad 7 10 2" xfId="39776"/>
    <cellStyle name="Bad 7 11" xfId="1815"/>
    <cellStyle name="Bad 7 11 2" xfId="39777"/>
    <cellStyle name="Bad 7 12" xfId="39778"/>
    <cellStyle name="Bad 7 2" xfId="1816"/>
    <cellStyle name="Bad 7 2 2" xfId="39779"/>
    <cellStyle name="Bad 7 3" xfId="1817"/>
    <cellStyle name="Bad 7 3 2" xfId="39780"/>
    <cellStyle name="Bad 7 4" xfId="1818"/>
    <cellStyle name="Bad 7 4 2" xfId="39781"/>
    <cellStyle name="Bad 7 5" xfId="1819"/>
    <cellStyle name="Bad 7 5 2" xfId="39782"/>
    <cellStyle name="Bad 7 6" xfId="1820"/>
    <cellStyle name="Bad 7 6 2" xfId="39783"/>
    <cellStyle name="Bad 7 7" xfId="1821"/>
    <cellStyle name="Bad 7 7 2" xfId="39784"/>
    <cellStyle name="Bad 7 8" xfId="1822"/>
    <cellStyle name="Bad 7 8 2" xfId="39785"/>
    <cellStyle name="Bad 7 9" xfId="1823"/>
    <cellStyle name="Bad 7 9 2" xfId="39786"/>
    <cellStyle name="Bad 8" xfId="1824"/>
    <cellStyle name="Bad 8 2" xfId="39787"/>
    <cellStyle name="Bad 9" xfId="1825"/>
    <cellStyle name="Bad 9 2" xfId="39788"/>
    <cellStyle name="Calculation 10" xfId="1826"/>
    <cellStyle name="Calculation 10 10" xfId="1827"/>
    <cellStyle name="Calculation 10 10 2" xfId="1828"/>
    <cellStyle name="Calculation 10 10 2 2" xfId="1829"/>
    <cellStyle name="Calculation 10 10 2 3" xfId="39789"/>
    <cellStyle name="Calculation 10 10 3" xfId="1830"/>
    <cellStyle name="Calculation 10 10 3 2" xfId="1831"/>
    <cellStyle name="Calculation 10 10 4" xfId="1832"/>
    <cellStyle name="Calculation 10 10 5" xfId="39790"/>
    <cellStyle name="Calculation 10 11" xfId="1833"/>
    <cellStyle name="Calculation 10 11 2" xfId="1834"/>
    <cellStyle name="Calculation 10 11 2 2" xfId="1835"/>
    <cellStyle name="Calculation 10 11 2 3" xfId="39791"/>
    <cellStyle name="Calculation 10 11 3" xfId="1836"/>
    <cellStyle name="Calculation 10 11 3 2" xfId="1837"/>
    <cellStyle name="Calculation 10 11 4" xfId="1838"/>
    <cellStyle name="Calculation 10 11 5" xfId="39792"/>
    <cellStyle name="Calculation 10 12" xfId="1839"/>
    <cellStyle name="Calculation 10 12 2" xfId="1840"/>
    <cellStyle name="Calculation 10 12 2 2" xfId="1841"/>
    <cellStyle name="Calculation 10 12 2 3" xfId="39793"/>
    <cellStyle name="Calculation 10 12 3" xfId="1842"/>
    <cellStyle name="Calculation 10 12 3 2" xfId="1843"/>
    <cellStyle name="Calculation 10 12 4" xfId="1844"/>
    <cellStyle name="Calculation 10 12 5" xfId="39794"/>
    <cellStyle name="Calculation 10 13" xfId="1845"/>
    <cellStyle name="Calculation 10 13 2" xfId="1846"/>
    <cellStyle name="Calculation 10 13 2 2" xfId="1847"/>
    <cellStyle name="Calculation 10 13 2 3" xfId="39795"/>
    <cellStyle name="Calculation 10 13 3" xfId="1848"/>
    <cellStyle name="Calculation 10 13 3 2" xfId="1849"/>
    <cellStyle name="Calculation 10 13 4" xfId="1850"/>
    <cellStyle name="Calculation 10 13 5" xfId="39796"/>
    <cellStyle name="Calculation 10 14" xfId="1851"/>
    <cellStyle name="Calculation 10 14 2" xfId="1852"/>
    <cellStyle name="Calculation 10 14 2 2" xfId="1853"/>
    <cellStyle name="Calculation 10 14 2 3" xfId="39797"/>
    <cellStyle name="Calculation 10 14 3" xfId="1854"/>
    <cellStyle name="Calculation 10 14 3 2" xfId="1855"/>
    <cellStyle name="Calculation 10 14 4" xfId="1856"/>
    <cellStyle name="Calculation 10 14 5" xfId="39798"/>
    <cellStyle name="Calculation 10 15" xfId="1857"/>
    <cellStyle name="Calculation 10 15 2" xfId="1858"/>
    <cellStyle name="Calculation 10 15 2 2" xfId="1859"/>
    <cellStyle name="Calculation 10 15 2 3" xfId="39799"/>
    <cellStyle name="Calculation 10 15 3" xfId="1860"/>
    <cellStyle name="Calculation 10 15 3 2" xfId="1861"/>
    <cellStyle name="Calculation 10 15 4" xfId="1862"/>
    <cellStyle name="Calculation 10 15 5" xfId="39800"/>
    <cellStyle name="Calculation 10 16" xfId="1863"/>
    <cellStyle name="Calculation 10 16 2" xfId="1864"/>
    <cellStyle name="Calculation 10 16 2 2" xfId="1865"/>
    <cellStyle name="Calculation 10 16 2 3" xfId="39801"/>
    <cellStyle name="Calculation 10 16 3" xfId="1866"/>
    <cellStyle name="Calculation 10 16 3 2" xfId="1867"/>
    <cellStyle name="Calculation 10 16 4" xfId="1868"/>
    <cellStyle name="Calculation 10 16 5" xfId="39802"/>
    <cellStyle name="Calculation 10 17" xfId="1869"/>
    <cellStyle name="Calculation 10 17 2" xfId="1870"/>
    <cellStyle name="Calculation 10 17 2 2" xfId="1871"/>
    <cellStyle name="Calculation 10 17 2 3" xfId="39803"/>
    <cellStyle name="Calculation 10 17 3" xfId="1872"/>
    <cellStyle name="Calculation 10 17 3 2" xfId="1873"/>
    <cellStyle name="Calculation 10 17 4" xfId="1874"/>
    <cellStyle name="Calculation 10 17 5" xfId="39804"/>
    <cellStyle name="Calculation 10 18" xfId="1875"/>
    <cellStyle name="Calculation 10 18 2" xfId="1876"/>
    <cellStyle name="Calculation 10 18 2 2" xfId="1877"/>
    <cellStyle name="Calculation 10 18 2 3" xfId="39805"/>
    <cellStyle name="Calculation 10 18 3" xfId="1878"/>
    <cellStyle name="Calculation 10 18 3 2" xfId="1879"/>
    <cellStyle name="Calculation 10 18 4" xfId="1880"/>
    <cellStyle name="Calculation 10 18 5" xfId="39806"/>
    <cellStyle name="Calculation 10 19" xfId="1881"/>
    <cellStyle name="Calculation 10 19 2" xfId="1882"/>
    <cellStyle name="Calculation 10 19 2 2" xfId="1883"/>
    <cellStyle name="Calculation 10 19 2 3" xfId="39807"/>
    <cellStyle name="Calculation 10 19 3" xfId="1884"/>
    <cellStyle name="Calculation 10 19 3 2" xfId="1885"/>
    <cellStyle name="Calculation 10 19 4" xfId="1886"/>
    <cellStyle name="Calculation 10 19 5" xfId="39808"/>
    <cellStyle name="Calculation 10 2" xfId="1887"/>
    <cellStyle name="Calculation 10 2 2" xfId="1888"/>
    <cellStyle name="Calculation 10 2 2 2" xfId="1889"/>
    <cellStyle name="Calculation 10 2 2 3" xfId="39809"/>
    <cellStyle name="Calculation 10 2 3" xfId="1890"/>
    <cellStyle name="Calculation 10 2 3 2" xfId="1891"/>
    <cellStyle name="Calculation 10 2 4" xfId="1892"/>
    <cellStyle name="Calculation 10 2 5" xfId="39810"/>
    <cellStyle name="Calculation 10 20" xfId="1893"/>
    <cellStyle name="Calculation 10 20 2" xfId="1894"/>
    <cellStyle name="Calculation 10 20 2 2" xfId="39811"/>
    <cellStyle name="Calculation 10 20 2 3" xfId="39812"/>
    <cellStyle name="Calculation 10 20 3" xfId="39813"/>
    <cellStyle name="Calculation 10 20 4" xfId="39814"/>
    <cellStyle name="Calculation 10 20 5" xfId="39815"/>
    <cellStyle name="Calculation 10 21" xfId="1895"/>
    <cellStyle name="Calculation 10 21 2" xfId="1896"/>
    <cellStyle name="Calculation 10 22" xfId="1897"/>
    <cellStyle name="Calculation 10 22 2" xfId="1898"/>
    <cellStyle name="Calculation 10 3" xfId="1899"/>
    <cellStyle name="Calculation 10 3 2" xfId="1900"/>
    <cellStyle name="Calculation 10 3 2 2" xfId="1901"/>
    <cellStyle name="Calculation 10 3 2 3" xfId="39816"/>
    <cellStyle name="Calculation 10 3 3" xfId="1902"/>
    <cellStyle name="Calculation 10 3 3 2" xfId="1903"/>
    <cellStyle name="Calculation 10 3 4" xfId="1904"/>
    <cellStyle name="Calculation 10 3 5" xfId="39817"/>
    <cellStyle name="Calculation 10 4" xfId="1905"/>
    <cellStyle name="Calculation 10 4 2" xfId="1906"/>
    <cellStyle name="Calculation 10 4 2 2" xfId="1907"/>
    <cellStyle name="Calculation 10 4 2 3" xfId="39818"/>
    <cellStyle name="Calculation 10 4 3" xfId="1908"/>
    <cellStyle name="Calculation 10 4 3 2" xfId="1909"/>
    <cellStyle name="Calculation 10 4 4" xfId="1910"/>
    <cellStyle name="Calculation 10 4 5" xfId="39819"/>
    <cellStyle name="Calculation 10 5" xfId="1911"/>
    <cellStyle name="Calculation 10 5 2" xfId="1912"/>
    <cellStyle name="Calculation 10 5 2 2" xfId="1913"/>
    <cellStyle name="Calculation 10 5 2 3" xfId="39820"/>
    <cellStyle name="Calculation 10 5 3" xfId="1914"/>
    <cellStyle name="Calculation 10 5 3 2" xfId="1915"/>
    <cellStyle name="Calculation 10 5 4" xfId="1916"/>
    <cellStyle name="Calculation 10 5 5" xfId="39821"/>
    <cellStyle name="Calculation 10 6" xfId="1917"/>
    <cellStyle name="Calculation 10 6 2" xfId="1918"/>
    <cellStyle name="Calculation 10 6 2 2" xfId="1919"/>
    <cellStyle name="Calculation 10 6 2 3" xfId="39822"/>
    <cellStyle name="Calculation 10 6 3" xfId="1920"/>
    <cellStyle name="Calculation 10 6 3 2" xfId="1921"/>
    <cellStyle name="Calculation 10 6 4" xfId="1922"/>
    <cellStyle name="Calculation 10 6 5" xfId="39823"/>
    <cellStyle name="Calculation 10 7" xfId="1923"/>
    <cellStyle name="Calculation 10 7 2" xfId="1924"/>
    <cellStyle name="Calculation 10 7 2 2" xfId="1925"/>
    <cellStyle name="Calculation 10 7 2 3" xfId="39824"/>
    <cellStyle name="Calculation 10 7 3" xfId="1926"/>
    <cellStyle name="Calculation 10 7 3 2" xfId="1927"/>
    <cellStyle name="Calculation 10 7 4" xfId="1928"/>
    <cellStyle name="Calculation 10 7 5" xfId="39825"/>
    <cellStyle name="Calculation 10 8" xfId="1929"/>
    <cellStyle name="Calculation 10 8 2" xfId="1930"/>
    <cellStyle name="Calculation 10 8 2 2" xfId="1931"/>
    <cellStyle name="Calculation 10 8 2 3" xfId="39826"/>
    <cellStyle name="Calculation 10 8 3" xfId="1932"/>
    <cellStyle name="Calculation 10 8 3 2" xfId="1933"/>
    <cellStyle name="Calculation 10 8 4" xfId="1934"/>
    <cellStyle name="Calculation 10 8 5" xfId="39827"/>
    <cellStyle name="Calculation 10 9" xfId="1935"/>
    <cellStyle name="Calculation 10 9 2" xfId="1936"/>
    <cellStyle name="Calculation 10 9 2 2" xfId="1937"/>
    <cellStyle name="Calculation 10 9 2 3" xfId="39828"/>
    <cellStyle name="Calculation 10 9 3" xfId="1938"/>
    <cellStyle name="Calculation 10 9 3 2" xfId="1939"/>
    <cellStyle name="Calculation 10 9 4" xfId="1940"/>
    <cellStyle name="Calculation 10 9 5" xfId="39829"/>
    <cellStyle name="Calculation 11" xfId="1941"/>
    <cellStyle name="Calculation 11 10" xfId="1942"/>
    <cellStyle name="Calculation 11 10 2" xfId="1943"/>
    <cellStyle name="Calculation 11 10 2 2" xfId="1944"/>
    <cellStyle name="Calculation 11 10 2 3" xfId="39830"/>
    <cellStyle name="Calculation 11 10 3" xfId="1945"/>
    <cellStyle name="Calculation 11 10 3 2" xfId="1946"/>
    <cellStyle name="Calculation 11 10 4" xfId="1947"/>
    <cellStyle name="Calculation 11 10 5" xfId="39831"/>
    <cellStyle name="Calculation 11 11" xfId="1948"/>
    <cellStyle name="Calculation 11 11 2" xfId="1949"/>
    <cellStyle name="Calculation 11 11 2 2" xfId="1950"/>
    <cellStyle name="Calculation 11 11 2 3" xfId="39832"/>
    <cellStyle name="Calculation 11 11 3" xfId="1951"/>
    <cellStyle name="Calculation 11 11 3 2" xfId="1952"/>
    <cellStyle name="Calculation 11 11 4" xfId="1953"/>
    <cellStyle name="Calculation 11 11 5" xfId="39833"/>
    <cellStyle name="Calculation 11 12" xfId="1954"/>
    <cellStyle name="Calculation 11 12 2" xfId="1955"/>
    <cellStyle name="Calculation 11 12 2 2" xfId="1956"/>
    <cellStyle name="Calculation 11 12 2 3" xfId="39834"/>
    <cellStyle name="Calculation 11 12 3" xfId="1957"/>
    <cellStyle name="Calculation 11 12 3 2" xfId="1958"/>
    <cellStyle name="Calculation 11 12 4" xfId="1959"/>
    <cellStyle name="Calculation 11 12 5" xfId="39835"/>
    <cellStyle name="Calculation 11 13" xfId="1960"/>
    <cellStyle name="Calculation 11 13 2" xfId="1961"/>
    <cellStyle name="Calculation 11 13 2 2" xfId="1962"/>
    <cellStyle name="Calculation 11 13 2 3" xfId="39836"/>
    <cellStyle name="Calculation 11 13 3" xfId="1963"/>
    <cellStyle name="Calculation 11 13 3 2" xfId="1964"/>
    <cellStyle name="Calculation 11 13 4" xfId="1965"/>
    <cellStyle name="Calculation 11 13 5" xfId="39837"/>
    <cellStyle name="Calculation 11 14" xfId="1966"/>
    <cellStyle name="Calculation 11 14 2" xfId="1967"/>
    <cellStyle name="Calculation 11 14 2 2" xfId="1968"/>
    <cellStyle name="Calculation 11 14 2 3" xfId="39838"/>
    <cellStyle name="Calculation 11 14 3" xfId="1969"/>
    <cellStyle name="Calculation 11 14 3 2" xfId="1970"/>
    <cellStyle name="Calculation 11 14 4" xfId="1971"/>
    <cellStyle name="Calculation 11 14 5" xfId="39839"/>
    <cellStyle name="Calculation 11 15" xfId="1972"/>
    <cellStyle name="Calculation 11 15 2" xfId="1973"/>
    <cellStyle name="Calculation 11 15 2 2" xfId="1974"/>
    <cellStyle name="Calculation 11 15 2 3" xfId="39840"/>
    <cellStyle name="Calculation 11 15 3" xfId="1975"/>
    <cellStyle name="Calculation 11 15 3 2" xfId="1976"/>
    <cellStyle name="Calculation 11 15 4" xfId="1977"/>
    <cellStyle name="Calculation 11 15 5" xfId="39841"/>
    <cellStyle name="Calculation 11 16" xfId="1978"/>
    <cellStyle name="Calculation 11 16 2" xfId="1979"/>
    <cellStyle name="Calculation 11 16 2 2" xfId="1980"/>
    <cellStyle name="Calculation 11 16 2 3" xfId="39842"/>
    <cellStyle name="Calculation 11 16 3" xfId="1981"/>
    <cellStyle name="Calculation 11 16 3 2" xfId="1982"/>
    <cellStyle name="Calculation 11 16 4" xfId="1983"/>
    <cellStyle name="Calculation 11 16 5" xfId="39843"/>
    <cellStyle name="Calculation 11 17" xfId="1984"/>
    <cellStyle name="Calculation 11 17 2" xfId="1985"/>
    <cellStyle name="Calculation 11 17 2 2" xfId="1986"/>
    <cellStyle name="Calculation 11 17 2 3" xfId="39844"/>
    <cellStyle name="Calculation 11 17 3" xfId="1987"/>
    <cellStyle name="Calculation 11 17 3 2" xfId="1988"/>
    <cellStyle name="Calculation 11 17 4" xfId="1989"/>
    <cellStyle name="Calculation 11 17 5" xfId="39845"/>
    <cellStyle name="Calculation 11 18" xfId="1990"/>
    <cellStyle name="Calculation 11 18 2" xfId="1991"/>
    <cellStyle name="Calculation 11 18 2 2" xfId="1992"/>
    <cellStyle name="Calculation 11 18 2 3" xfId="39846"/>
    <cellStyle name="Calculation 11 18 3" xfId="1993"/>
    <cellStyle name="Calculation 11 18 3 2" xfId="1994"/>
    <cellStyle name="Calculation 11 18 4" xfId="1995"/>
    <cellStyle name="Calculation 11 18 5" xfId="39847"/>
    <cellStyle name="Calculation 11 19" xfId="1996"/>
    <cellStyle name="Calculation 11 19 2" xfId="1997"/>
    <cellStyle name="Calculation 11 19 2 2" xfId="1998"/>
    <cellStyle name="Calculation 11 19 2 3" xfId="39848"/>
    <cellStyle name="Calculation 11 19 3" xfId="1999"/>
    <cellStyle name="Calculation 11 19 3 2" xfId="2000"/>
    <cellStyle name="Calculation 11 19 4" xfId="2001"/>
    <cellStyle name="Calculation 11 19 5" xfId="39849"/>
    <cellStyle name="Calculation 11 2" xfId="2002"/>
    <cellStyle name="Calculation 11 2 2" xfId="2003"/>
    <cellStyle name="Calculation 11 2 2 2" xfId="2004"/>
    <cellStyle name="Calculation 11 2 2 3" xfId="39850"/>
    <cellStyle name="Calculation 11 2 3" xfId="2005"/>
    <cellStyle name="Calculation 11 2 3 2" xfId="2006"/>
    <cellStyle name="Calculation 11 2 4" xfId="2007"/>
    <cellStyle name="Calculation 11 2 5" xfId="39851"/>
    <cellStyle name="Calculation 11 20" xfId="2008"/>
    <cellStyle name="Calculation 11 20 2" xfId="2009"/>
    <cellStyle name="Calculation 11 20 2 2" xfId="39852"/>
    <cellStyle name="Calculation 11 20 2 3" xfId="39853"/>
    <cellStyle name="Calculation 11 20 3" xfId="39854"/>
    <cellStyle name="Calculation 11 20 4" xfId="39855"/>
    <cellStyle name="Calculation 11 20 5" xfId="39856"/>
    <cellStyle name="Calculation 11 21" xfId="2010"/>
    <cellStyle name="Calculation 11 21 2" xfId="2011"/>
    <cellStyle name="Calculation 11 22" xfId="2012"/>
    <cellStyle name="Calculation 11 22 2" xfId="2013"/>
    <cellStyle name="Calculation 11 3" xfId="2014"/>
    <cellStyle name="Calculation 11 3 2" xfId="2015"/>
    <cellStyle name="Calculation 11 3 2 2" xfId="2016"/>
    <cellStyle name="Calculation 11 3 2 3" xfId="39857"/>
    <cellStyle name="Calculation 11 3 3" xfId="2017"/>
    <cellStyle name="Calculation 11 3 3 2" xfId="2018"/>
    <cellStyle name="Calculation 11 3 4" xfId="2019"/>
    <cellStyle name="Calculation 11 3 5" xfId="39858"/>
    <cellStyle name="Calculation 11 4" xfId="2020"/>
    <cellStyle name="Calculation 11 4 2" xfId="2021"/>
    <cellStyle name="Calculation 11 4 2 2" xfId="2022"/>
    <cellStyle name="Calculation 11 4 2 3" xfId="39859"/>
    <cellStyle name="Calculation 11 4 3" xfId="2023"/>
    <cellStyle name="Calculation 11 4 3 2" xfId="2024"/>
    <cellStyle name="Calculation 11 4 4" xfId="2025"/>
    <cellStyle name="Calculation 11 4 5" xfId="39860"/>
    <cellStyle name="Calculation 11 5" xfId="2026"/>
    <cellStyle name="Calculation 11 5 2" xfId="2027"/>
    <cellStyle name="Calculation 11 5 2 2" xfId="2028"/>
    <cellStyle name="Calculation 11 5 2 3" xfId="39861"/>
    <cellStyle name="Calculation 11 5 3" xfId="2029"/>
    <cellStyle name="Calculation 11 5 3 2" xfId="2030"/>
    <cellStyle name="Calculation 11 5 4" xfId="2031"/>
    <cellStyle name="Calculation 11 5 5" xfId="39862"/>
    <cellStyle name="Calculation 11 6" xfId="2032"/>
    <cellStyle name="Calculation 11 6 2" xfId="2033"/>
    <cellStyle name="Calculation 11 6 2 2" xfId="2034"/>
    <cellStyle name="Calculation 11 6 2 3" xfId="39863"/>
    <cellStyle name="Calculation 11 6 3" xfId="2035"/>
    <cellStyle name="Calculation 11 6 3 2" xfId="2036"/>
    <cellStyle name="Calculation 11 6 4" xfId="2037"/>
    <cellStyle name="Calculation 11 6 5" xfId="39864"/>
    <cellStyle name="Calculation 11 7" xfId="2038"/>
    <cellStyle name="Calculation 11 7 2" xfId="2039"/>
    <cellStyle name="Calculation 11 7 2 2" xfId="2040"/>
    <cellStyle name="Calculation 11 7 2 3" xfId="39865"/>
    <cellStyle name="Calculation 11 7 3" xfId="2041"/>
    <cellStyle name="Calculation 11 7 3 2" xfId="2042"/>
    <cellStyle name="Calculation 11 7 4" xfId="2043"/>
    <cellStyle name="Calculation 11 7 5" xfId="39866"/>
    <cellStyle name="Calculation 11 8" xfId="2044"/>
    <cellStyle name="Calculation 11 8 2" xfId="2045"/>
    <cellStyle name="Calculation 11 8 2 2" xfId="2046"/>
    <cellStyle name="Calculation 11 8 2 3" xfId="39867"/>
    <cellStyle name="Calculation 11 8 3" xfId="2047"/>
    <cellStyle name="Calculation 11 8 3 2" xfId="2048"/>
    <cellStyle name="Calculation 11 8 4" xfId="2049"/>
    <cellStyle name="Calculation 11 8 5" xfId="39868"/>
    <cellStyle name="Calculation 11 9" xfId="2050"/>
    <cellStyle name="Calculation 11 9 2" xfId="2051"/>
    <cellStyle name="Calculation 11 9 2 2" xfId="2052"/>
    <cellStyle name="Calculation 11 9 2 3" xfId="39869"/>
    <cellStyle name="Calculation 11 9 3" xfId="2053"/>
    <cellStyle name="Calculation 11 9 3 2" xfId="2054"/>
    <cellStyle name="Calculation 11 9 4" xfId="2055"/>
    <cellStyle name="Calculation 11 9 5" xfId="39870"/>
    <cellStyle name="Calculation 12" xfId="2056"/>
    <cellStyle name="Calculation 12 10" xfId="2057"/>
    <cellStyle name="Calculation 12 10 10" xfId="2058"/>
    <cellStyle name="Calculation 12 10 10 2" xfId="2059"/>
    <cellStyle name="Calculation 12 10 10 2 2" xfId="2060"/>
    <cellStyle name="Calculation 12 10 10 2 3" xfId="39871"/>
    <cellStyle name="Calculation 12 10 10 3" xfId="2061"/>
    <cellStyle name="Calculation 12 10 10 3 2" xfId="2062"/>
    <cellStyle name="Calculation 12 10 10 4" xfId="2063"/>
    <cellStyle name="Calculation 12 10 10 5" xfId="39872"/>
    <cellStyle name="Calculation 12 10 11" xfId="2064"/>
    <cellStyle name="Calculation 12 10 11 2" xfId="2065"/>
    <cellStyle name="Calculation 12 10 11 2 2" xfId="2066"/>
    <cellStyle name="Calculation 12 10 11 2 3" xfId="39873"/>
    <cellStyle name="Calculation 12 10 11 3" xfId="2067"/>
    <cellStyle name="Calculation 12 10 11 3 2" xfId="2068"/>
    <cellStyle name="Calculation 12 10 11 4" xfId="2069"/>
    <cellStyle name="Calculation 12 10 11 5" xfId="39874"/>
    <cellStyle name="Calculation 12 10 12" xfId="2070"/>
    <cellStyle name="Calculation 12 10 12 2" xfId="2071"/>
    <cellStyle name="Calculation 12 10 12 2 2" xfId="2072"/>
    <cellStyle name="Calculation 12 10 12 2 3" xfId="39875"/>
    <cellStyle name="Calculation 12 10 12 3" xfId="2073"/>
    <cellStyle name="Calculation 12 10 12 3 2" xfId="2074"/>
    <cellStyle name="Calculation 12 10 12 4" xfId="2075"/>
    <cellStyle name="Calculation 12 10 12 5" xfId="39876"/>
    <cellStyle name="Calculation 12 10 13" xfId="2076"/>
    <cellStyle name="Calculation 12 10 13 2" xfId="2077"/>
    <cellStyle name="Calculation 12 10 13 2 2" xfId="2078"/>
    <cellStyle name="Calculation 12 10 13 2 3" xfId="39877"/>
    <cellStyle name="Calculation 12 10 13 3" xfId="2079"/>
    <cellStyle name="Calculation 12 10 13 3 2" xfId="2080"/>
    <cellStyle name="Calculation 12 10 13 4" xfId="2081"/>
    <cellStyle name="Calculation 12 10 13 5" xfId="39878"/>
    <cellStyle name="Calculation 12 10 14" xfId="2082"/>
    <cellStyle name="Calculation 12 10 14 2" xfId="2083"/>
    <cellStyle name="Calculation 12 10 14 2 2" xfId="2084"/>
    <cellStyle name="Calculation 12 10 14 2 3" xfId="39879"/>
    <cellStyle name="Calculation 12 10 14 3" xfId="2085"/>
    <cellStyle name="Calculation 12 10 14 3 2" xfId="2086"/>
    <cellStyle name="Calculation 12 10 14 4" xfId="2087"/>
    <cellStyle name="Calculation 12 10 14 5" xfId="39880"/>
    <cellStyle name="Calculation 12 10 15" xfId="2088"/>
    <cellStyle name="Calculation 12 10 15 2" xfId="2089"/>
    <cellStyle name="Calculation 12 10 15 2 2" xfId="2090"/>
    <cellStyle name="Calculation 12 10 15 2 3" xfId="39881"/>
    <cellStyle name="Calculation 12 10 15 3" xfId="2091"/>
    <cellStyle name="Calculation 12 10 15 3 2" xfId="2092"/>
    <cellStyle name="Calculation 12 10 15 4" xfId="2093"/>
    <cellStyle name="Calculation 12 10 15 5" xfId="39882"/>
    <cellStyle name="Calculation 12 10 16" xfId="2094"/>
    <cellStyle name="Calculation 12 10 16 2" xfId="2095"/>
    <cellStyle name="Calculation 12 10 16 2 2" xfId="2096"/>
    <cellStyle name="Calculation 12 10 16 2 3" xfId="39883"/>
    <cellStyle name="Calculation 12 10 16 3" xfId="2097"/>
    <cellStyle name="Calculation 12 10 16 3 2" xfId="2098"/>
    <cellStyle name="Calculation 12 10 16 4" xfId="2099"/>
    <cellStyle name="Calculation 12 10 16 5" xfId="39884"/>
    <cellStyle name="Calculation 12 10 17" xfId="2100"/>
    <cellStyle name="Calculation 12 10 17 2" xfId="2101"/>
    <cellStyle name="Calculation 12 10 17 2 2" xfId="2102"/>
    <cellStyle name="Calculation 12 10 17 2 3" xfId="39885"/>
    <cellStyle name="Calculation 12 10 17 3" xfId="2103"/>
    <cellStyle name="Calculation 12 10 17 3 2" xfId="2104"/>
    <cellStyle name="Calculation 12 10 17 4" xfId="2105"/>
    <cellStyle name="Calculation 12 10 17 5" xfId="39886"/>
    <cellStyle name="Calculation 12 10 18" xfId="2106"/>
    <cellStyle name="Calculation 12 10 18 2" xfId="2107"/>
    <cellStyle name="Calculation 12 10 18 2 2" xfId="2108"/>
    <cellStyle name="Calculation 12 10 18 2 3" xfId="39887"/>
    <cellStyle name="Calculation 12 10 18 3" xfId="2109"/>
    <cellStyle name="Calculation 12 10 18 3 2" xfId="2110"/>
    <cellStyle name="Calculation 12 10 18 4" xfId="2111"/>
    <cellStyle name="Calculation 12 10 18 5" xfId="39888"/>
    <cellStyle name="Calculation 12 10 19" xfId="2112"/>
    <cellStyle name="Calculation 12 10 19 2" xfId="2113"/>
    <cellStyle name="Calculation 12 10 19 2 2" xfId="2114"/>
    <cellStyle name="Calculation 12 10 19 2 3" xfId="39889"/>
    <cellStyle name="Calculation 12 10 19 3" xfId="2115"/>
    <cellStyle name="Calculation 12 10 19 3 2" xfId="2116"/>
    <cellStyle name="Calculation 12 10 19 4" xfId="2117"/>
    <cellStyle name="Calculation 12 10 19 5" xfId="39890"/>
    <cellStyle name="Calculation 12 10 2" xfId="2118"/>
    <cellStyle name="Calculation 12 10 2 2" xfId="2119"/>
    <cellStyle name="Calculation 12 10 2 2 2" xfId="2120"/>
    <cellStyle name="Calculation 12 10 2 2 3" xfId="39891"/>
    <cellStyle name="Calculation 12 10 2 3" xfId="2121"/>
    <cellStyle name="Calculation 12 10 2 3 2" xfId="2122"/>
    <cellStyle name="Calculation 12 10 2 4" xfId="2123"/>
    <cellStyle name="Calculation 12 10 2 5" xfId="39892"/>
    <cellStyle name="Calculation 12 10 20" xfId="2124"/>
    <cellStyle name="Calculation 12 10 20 2" xfId="2125"/>
    <cellStyle name="Calculation 12 10 20 2 2" xfId="39893"/>
    <cellStyle name="Calculation 12 10 20 2 3" xfId="39894"/>
    <cellStyle name="Calculation 12 10 20 3" xfId="39895"/>
    <cellStyle name="Calculation 12 10 20 4" xfId="39896"/>
    <cellStyle name="Calculation 12 10 20 5" xfId="39897"/>
    <cellStyle name="Calculation 12 10 21" xfId="2126"/>
    <cellStyle name="Calculation 12 10 21 2" xfId="2127"/>
    <cellStyle name="Calculation 12 10 22" xfId="2128"/>
    <cellStyle name="Calculation 12 10 22 2" xfId="2129"/>
    <cellStyle name="Calculation 12 10 3" xfId="2130"/>
    <cellStyle name="Calculation 12 10 3 2" xfId="2131"/>
    <cellStyle name="Calculation 12 10 3 2 2" xfId="2132"/>
    <cellStyle name="Calculation 12 10 3 2 3" xfId="39898"/>
    <cellStyle name="Calculation 12 10 3 3" xfId="2133"/>
    <cellStyle name="Calculation 12 10 3 3 2" xfId="2134"/>
    <cellStyle name="Calculation 12 10 3 4" xfId="2135"/>
    <cellStyle name="Calculation 12 10 3 5" xfId="39899"/>
    <cellStyle name="Calculation 12 10 4" xfId="2136"/>
    <cellStyle name="Calculation 12 10 4 2" xfId="2137"/>
    <cellStyle name="Calculation 12 10 4 2 2" xfId="2138"/>
    <cellStyle name="Calculation 12 10 4 2 3" xfId="39900"/>
    <cellStyle name="Calculation 12 10 4 3" xfId="2139"/>
    <cellStyle name="Calculation 12 10 4 3 2" xfId="2140"/>
    <cellStyle name="Calculation 12 10 4 4" xfId="2141"/>
    <cellStyle name="Calculation 12 10 4 5" xfId="39901"/>
    <cellStyle name="Calculation 12 10 5" xfId="2142"/>
    <cellStyle name="Calculation 12 10 5 2" xfId="2143"/>
    <cellStyle name="Calculation 12 10 5 2 2" xfId="2144"/>
    <cellStyle name="Calculation 12 10 5 2 3" xfId="39902"/>
    <cellStyle name="Calculation 12 10 5 3" xfId="2145"/>
    <cellStyle name="Calculation 12 10 5 3 2" xfId="2146"/>
    <cellStyle name="Calculation 12 10 5 4" xfId="2147"/>
    <cellStyle name="Calculation 12 10 5 5" xfId="39903"/>
    <cellStyle name="Calculation 12 10 6" xfId="2148"/>
    <cellStyle name="Calculation 12 10 6 2" xfId="2149"/>
    <cellStyle name="Calculation 12 10 6 2 2" xfId="2150"/>
    <cellStyle name="Calculation 12 10 6 2 3" xfId="39904"/>
    <cellStyle name="Calculation 12 10 6 3" xfId="2151"/>
    <cellStyle name="Calculation 12 10 6 3 2" xfId="2152"/>
    <cellStyle name="Calculation 12 10 6 4" xfId="2153"/>
    <cellStyle name="Calculation 12 10 6 5" xfId="39905"/>
    <cellStyle name="Calculation 12 10 7" xfId="2154"/>
    <cellStyle name="Calculation 12 10 7 2" xfId="2155"/>
    <cellStyle name="Calculation 12 10 7 2 2" xfId="2156"/>
    <cellStyle name="Calculation 12 10 7 2 3" xfId="39906"/>
    <cellStyle name="Calculation 12 10 7 3" xfId="2157"/>
    <cellStyle name="Calculation 12 10 7 3 2" xfId="2158"/>
    <cellStyle name="Calculation 12 10 7 4" xfId="2159"/>
    <cellStyle name="Calculation 12 10 7 5" xfId="39907"/>
    <cellStyle name="Calculation 12 10 8" xfId="2160"/>
    <cellStyle name="Calculation 12 10 8 2" xfId="2161"/>
    <cellStyle name="Calculation 12 10 8 2 2" xfId="2162"/>
    <cellStyle name="Calculation 12 10 8 2 3" xfId="39908"/>
    <cellStyle name="Calculation 12 10 8 3" xfId="2163"/>
    <cellStyle name="Calculation 12 10 8 3 2" xfId="2164"/>
    <cellStyle name="Calculation 12 10 8 4" xfId="2165"/>
    <cellStyle name="Calculation 12 10 8 5" xfId="39909"/>
    <cellStyle name="Calculation 12 10 9" xfId="2166"/>
    <cellStyle name="Calculation 12 10 9 2" xfId="2167"/>
    <cellStyle name="Calculation 12 10 9 2 2" xfId="2168"/>
    <cellStyle name="Calculation 12 10 9 2 3" xfId="39910"/>
    <cellStyle name="Calculation 12 10 9 3" xfId="2169"/>
    <cellStyle name="Calculation 12 10 9 3 2" xfId="2170"/>
    <cellStyle name="Calculation 12 10 9 4" xfId="2171"/>
    <cellStyle name="Calculation 12 10 9 5" xfId="39911"/>
    <cellStyle name="Calculation 12 11" xfId="2172"/>
    <cellStyle name="Calculation 12 11 10" xfId="2173"/>
    <cellStyle name="Calculation 12 11 10 2" xfId="2174"/>
    <cellStyle name="Calculation 12 11 10 2 2" xfId="2175"/>
    <cellStyle name="Calculation 12 11 10 2 3" xfId="39912"/>
    <cellStyle name="Calculation 12 11 10 3" xfId="2176"/>
    <cellStyle name="Calculation 12 11 10 3 2" xfId="2177"/>
    <cellStyle name="Calculation 12 11 10 4" xfId="2178"/>
    <cellStyle name="Calculation 12 11 10 5" xfId="39913"/>
    <cellStyle name="Calculation 12 11 11" xfId="2179"/>
    <cellStyle name="Calculation 12 11 11 2" xfId="2180"/>
    <cellStyle name="Calculation 12 11 11 2 2" xfId="2181"/>
    <cellStyle name="Calculation 12 11 11 2 3" xfId="39914"/>
    <cellStyle name="Calculation 12 11 11 3" xfId="2182"/>
    <cellStyle name="Calculation 12 11 11 3 2" xfId="2183"/>
    <cellStyle name="Calculation 12 11 11 4" xfId="2184"/>
    <cellStyle name="Calculation 12 11 11 5" xfId="39915"/>
    <cellStyle name="Calculation 12 11 12" xfId="2185"/>
    <cellStyle name="Calculation 12 11 12 2" xfId="2186"/>
    <cellStyle name="Calculation 12 11 12 2 2" xfId="2187"/>
    <cellStyle name="Calculation 12 11 12 2 3" xfId="39916"/>
    <cellStyle name="Calculation 12 11 12 3" xfId="2188"/>
    <cellStyle name="Calculation 12 11 12 3 2" xfId="2189"/>
    <cellStyle name="Calculation 12 11 12 4" xfId="2190"/>
    <cellStyle name="Calculation 12 11 12 5" xfId="39917"/>
    <cellStyle name="Calculation 12 11 13" xfId="2191"/>
    <cellStyle name="Calculation 12 11 13 2" xfId="2192"/>
    <cellStyle name="Calculation 12 11 13 2 2" xfId="2193"/>
    <cellStyle name="Calculation 12 11 13 2 3" xfId="39918"/>
    <cellStyle name="Calculation 12 11 13 3" xfId="2194"/>
    <cellStyle name="Calculation 12 11 13 3 2" xfId="2195"/>
    <cellStyle name="Calculation 12 11 13 4" xfId="2196"/>
    <cellStyle name="Calculation 12 11 13 5" xfId="39919"/>
    <cellStyle name="Calculation 12 11 14" xfId="2197"/>
    <cellStyle name="Calculation 12 11 14 2" xfId="2198"/>
    <cellStyle name="Calculation 12 11 14 2 2" xfId="2199"/>
    <cellStyle name="Calculation 12 11 14 2 3" xfId="39920"/>
    <cellStyle name="Calculation 12 11 14 3" xfId="2200"/>
    <cellStyle name="Calculation 12 11 14 3 2" xfId="2201"/>
    <cellStyle name="Calculation 12 11 14 4" xfId="2202"/>
    <cellStyle name="Calculation 12 11 14 5" xfId="39921"/>
    <cellStyle name="Calculation 12 11 15" xfId="2203"/>
    <cellStyle name="Calculation 12 11 15 2" xfId="2204"/>
    <cellStyle name="Calculation 12 11 15 2 2" xfId="2205"/>
    <cellStyle name="Calculation 12 11 15 2 3" xfId="39922"/>
    <cellStyle name="Calculation 12 11 15 3" xfId="2206"/>
    <cellStyle name="Calculation 12 11 15 3 2" xfId="2207"/>
    <cellStyle name="Calculation 12 11 15 4" xfId="2208"/>
    <cellStyle name="Calculation 12 11 15 5" xfId="39923"/>
    <cellStyle name="Calculation 12 11 16" xfId="2209"/>
    <cellStyle name="Calculation 12 11 16 2" xfId="2210"/>
    <cellStyle name="Calculation 12 11 16 2 2" xfId="2211"/>
    <cellStyle name="Calculation 12 11 16 2 3" xfId="39924"/>
    <cellStyle name="Calculation 12 11 16 3" xfId="2212"/>
    <cellStyle name="Calculation 12 11 16 3 2" xfId="2213"/>
    <cellStyle name="Calculation 12 11 16 4" xfId="2214"/>
    <cellStyle name="Calculation 12 11 16 5" xfId="39925"/>
    <cellStyle name="Calculation 12 11 17" xfId="2215"/>
    <cellStyle name="Calculation 12 11 17 2" xfId="2216"/>
    <cellStyle name="Calculation 12 11 17 2 2" xfId="2217"/>
    <cellStyle name="Calculation 12 11 17 2 3" xfId="39926"/>
    <cellStyle name="Calculation 12 11 17 3" xfId="2218"/>
    <cellStyle name="Calculation 12 11 17 3 2" xfId="2219"/>
    <cellStyle name="Calculation 12 11 17 4" xfId="2220"/>
    <cellStyle name="Calculation 12 11 17 5" xfId="39927"/>
    <cellStyle name="Calculation 12 11 18" xfId="2221"/>
    <cellStyle name="Calculation 12 11 18 2" xfId="2222"/>
    <cellStyle name="Calculation 12 11 18 2 2" xfId="2223"/>
    <cellStyle name="Calculation 12 11 18 2 3" xfId="39928"/>
    <cellStyle name="Calculation 12 11 18 3" xfId="2224"/>
    <cellStyle name="Calculation 12 11 18 3 2" xfId="2225"/>
    <cellStyle name="Calculation 12 11 18 4" xfId="2226"/>
    <cellStyle name="Calculation 12 11 18 5" xfId="39929"/>
    <cellStyle name="Calculation 12 11 19" xfId="2227"/>
    <cellStyle name="Calculation 12 11 19 2" xfId="2228"/>
    <cellStyle name="Calculation 12 11 19 2 2" xfId="2229"/>
    <cellStyle name="Calculation 12 11 19 2 3" xfId="39930"/>
    <cellStyle name="Calculation 12 11 19 3" xfId="2230"/>
    <cellStyle name="Calculation 12 11 19 3 2" xfId="2231"/>
    <cellStyle name="Calculation 12 11 19 4" xfId="2232"/>
    <cellStyle name="Calculation 12 11 19 5" xfId="39931"/>
    <cellStyle name="Calculation 12 11 2" xfId="2233"/>
    <cellStyle name="Calculation 12 11 2 2" xfId="2234"/>
    <cellStyle name="Calculation 12 11 2 2 2" xfId="2235"/>
    <cellStyle name="Calculation 12 11 2 2 3" xfId="39932"/>
    <cellStyle name="Calculation 12 11 2 3" xfId="2236"/>
    <cellStyle name="Calculation 12 11 2 3 2" xfId="2237"/>
    <cellStyle name="Calculation 12 11 2 4" xfId="2238"/>
    <cellStyle name="Calculation 12 11 2 5" xfId="39933"/>
    <cellStyle name="Calculation 12 11 20" xfId="2239"/>
    <cellStyle name="Calculation 12 11 20 2" xfId="2240"/>
    <cellStyle name="Calculation 12 11 20 2 2" xfId="39934"/>
    <cellStyle name="Calculation 12 11 20 2 3" xfId="39935"/>
    <cellStyle name="Calculation 12 11 20 3" xfId="39936"/>
    <cellStyle name="Calculation 12 11 20 4" xfId="39937"/>
    <cellStyle name="Calculation 12 11 20 5" xfId="39938"/>
    <cellStyle name="Calculation 12 11 21" xfId="2241"/>
    <cellStyle name="Calculation 12 11 21 2" xfId="2242"/>
    <cellStyle name="Calculation 12 11 22" xfId="2243"/>
    <cellStyle name="Calculation 12 11 22 2" xfId="2244"/>
    <cellStyle name="Calculation 12 11 3" xfId="2245"/>
    <cellStyle name="Calculation 12 11 3 2" xfId="2246"/>
    <cellStyle name="Calculation 12 11 3 2 2" xfId="2247"/>
    <cellStyle name="Calculation 12 11 3 2 3" xfId="39939"/>
    <cellStyle name="Calculation 12 11 3 3" xfId="2248"/>
    <cellStyle name="Calculation 12 11 3 3 2" xfId="2249"/>
    <cellStyle name="Calculation 12 11 3 4" xfId="2250"/>
    <cellStyle name="Calculation 12 11 3 5" xfId="39940"/>
    <cellStyle name="Calculation 12 11 4" xfId="2251"/>
    <cellStyle name="Calculation 12 11 4 2" xfId="2252"/>
    <cellStyle name="Calculation 12 11 4 2 2" xfId="2253"/>
    <cellStyle name="Calculation 12 11 4 2 3" xfId="39941"/>
    <cellStyle name="Calculation 12 11 4 3" xfId="2254"/>
    <cellStyle name="Calculation 12 11 4 3 2" xfId="2255"/>
    <cellStyle name="Calculation 12 11 4 4" xfId="2256"/>
    <cellStyle name="Calculation 12 11 4 5" xfId="39942"/>
    <cellStyle name="Calculation 12 11 5" xfId="2257"/>
    <cellStyle name="Calculation 12 11 5 2" xfId="2258"/>
    <cellStyle name="Calculation 12 11 5 2 2" xfId="2259"/>
    <cellStyle name="Calculation 12 11 5 2 3" xfId="39943"/>
    <cellStyle name="Calculation 12 11 5 3" xfId="2260"/>
    <cellStyle name="Calculation 12 11 5 3 2" xfId="2261"/>
    <cellStyle name="Calculation 12 11 5 4" xfId="2262"/>
    <cellStyle name="Calculation 12 11 5 5" xfId="39944"/>
    <cellStyle name="Calculation 12 11 6" xfId="2263"/>
    <cellStyle name="Calculation 12 11 6 2" xfId="2264"/>
    <cellStyle name="Calculation 12 11 6 2 2" xfId="2265"/>
    <cellStyle name="Calculation 12 11 6 2 3" xfId="39945"/>
    <cellStyle name="Calculation 12 11 6 3" xfId="2266"/>
    <cellStyle name="Calculation 12 11 6 3 2" xfId="2267"/>
    <cellStyle name="Calculation 12 11 6 4" xfId="2268"/>
    <cellStyle name="Calculation 12 11 6 5" xfId="39946"/>
    <cellStyle name="Calculation 12 11 7" xfId="2269"/>
    <cellStyle name="Calculation 12 11 7 2" xfId="2270"/>
    <cellStyle name="Calculation 12 11 7 2 2" xfId="2271"/>
    <cellStyle name="Calculation 12 11 7 2 3" xfId="39947"/>
    <cellStyle name="Calculation 12 11 7 3" xfId="2272"/>
    <cellStyle name="Calculation 12 11 7 3 2" xfId="2273"/>
    <cellStyle name="Calculation 12 11 7 4" xfId="2274"/>
    <cellStyle name="Calculation 12 11 7 5" xfId="39948"/>
    <cellStyle name="Calculation 12 11 8" xfId="2275"/>
    <cellStyle name="Calculation 12 11 8 2" xfId="2276"/>
    <cellStyle name="Calculation 12 11 8 2 2" xfId="2277"/>
    <cellStyle name="Calculation 12 11 8 2 3" xfId="39949"/>
    <cellStyle name="Calculation 12 11 8 3" xfId="2278"/>
    <cellStyle name="Calculation 12 11 8 3 2" xfId="2279"/>
    <cellStyle name="Calculation 12 11 8 4" xfId="2280"/>
    <cellStyle name="Calculation 12 11 8 5" xfId="39950"/>
    <cellStyle name="Calculation 12 11 9" xfId="2281"/>
    <cellStyle name="Calculation 12 11 9 2" xfId="2282"/>
    <cellStyle name="Calculation 12 11 9 2 2" xfId="2283"/>
    <cellStyle name="Calculation 12 11 9 2 3" xfId="39951"/>
    <cellStyle name="Calculation 12 11 9 3" xfId="2284"/>
    <cellStyle name="Calculation 12 11 9 3 2" xfId="2285"/>
    <cellStyle name="Calculation 12 11 9 4" xfId="2286"/>
    <cellStyle name="Calculation 12 11 9 5" xfId="39952"/>
    <cellStyle name="Calculation 12 12" xfId="2287"/>
    <cellStyle name="Calculation 12 12 10" xfId="2288"/>
    <cellStyle name="Calculation 12 12 10 2" xfId="2289"/>
    <cellStyle name="Calculation 12 12 10 2 2" xfId="2290"/>
    <cellStyle name="Calculation 12 12 10 2 3" xfId="39953"/>
    <cellStyle name="Calculation 12 12 10 3" xfId="2291"/>
    <cellStyle name="Calculation 12 12 10 3 2" xfId="2292"/>
    <cellStyle name="Calculation 12 12 10 4" xfId="2293"/>
    <cellStyle name="Calculation 12 12 10 5" xfId="39954"/>
    <cellStyle name="Calculation 12 12 11" xfId="2294"/>
    <cellStyle name="Calculation 12 12 11 2" xfId="2295"/>
    <cellStyle name="Calculation 12 12 11 2 2" xfId="2296"/>
    <cellStyle name="Calculation 12 12 11 2 3" xfId="39955"/>
    <cellStyle name="Calculation 12 12 11 3" xfId="2297"/>
    <cellStyle name="Calculation 12 12 11 3 2" xfId="2298"/>
    <cellStyle name="Calculation 12 12 11 4" xfId="2299"/>
    <cellStyle name="Calculation 12 12 11 5" xfId="39956"/>
    <cellStyle name="Calculation 12 12 12" xfId="2300"/>
    <cellStyle name="Calculation 12 12 12 2" xfId="2301"/>
    <cellStyle name="Calculation 12 12 12 2 2" xfId="2302"/>
    <cellStyle name="Calculation 12 12 12 2 3" xfId="39957"/>
    <cellStyle name="Calculation 12 12 12 3" xfId="2303"/>
    <cellStyle name="Calculation 12 12 12 3 2" xfId="2304"/>
    <cellStyle name="Calculation 12 12 12 4" xfId="2305"/>
    <cellStyle name="Calculation 12 12 12 5" xfId="39958"/>
    <cellStyle name="Calculation 12 12 13" xfId="2306"/>
    <cellStyle name="Calculation 12 12 13 2" xfId="2307"/>
    <cellStyle name="Calculation 12 12 13 2 2" xfId="2308"/>
    <cellStyle name="Calculation 12 12 13 2 3" xfId="39959"/>
    <cellStyle name="Calculation 12 12 13 3" xfId="2309"/>
    <cellStyle name="Calculation 12 12 13 3 2" xfId="2310"/>
    <cellStyle name="Calculation 12 12 13 4" xfId="2311"/>
    <cellStyle name="Calculation 12 12 13 5" xfId="39960"/>
    <cellStyle name="Calculation 12 12 14" xfId="2312"/>
    <cellStyle name="Calculation 12 12 14 2" xfId="2313"/>
    <cellStyle name="Calculation 12 12 14 2 2" xfId="2314"/>
    <cellStyle name="Calculation 12 12 14 2 3" xfId="39961"/>
    <cellStyle name="Calculation 12 12 14 3" xfId="2315"/>
    <cellStyle name="Calculation 12 12 14 3 2" xfId="2316"/>
    <cellStyle name="Calculation 12 12 14 4" xfId="2317"/>
    <cellStyle name="Calculation 12 12 14 5" xfId="39962"/>
    <cellStyle name="Calculation 12 12 15" xfId="2318"/>
    <cellStyle name="Calculation 12 12 15 2" xfId="2319"/>
    <cellStyle name="Calculation 12 12 15 2 2" xfId="2320"/>
    <cellStyle name="Calculation 12 12 15 2 3" xfId="39963"/>
    <cellStyle name="Calculation 12 12 15 3" xfId="2321"/>
    <cellStyle name="Calculation 12 12 15 3 2" xfId="2322"/>
    <cellStyle name="Calculation 12 12 15 4" xfId="2323"/>
    <cellStyle name="Calculation 12 12 15 5" xfId="39964"/>
    <cellStyle name="Calculation 12 12 16" xfId="2324"/>
    <cellStyle name="Calculation 12 12 16 2" xfId="2325"/>
    <cellStyle name="Calculation 12 12 16 2 2" xfId="2326"/>
    <cellStyle name="Calculation 12 12 16 2 3" xfId="39965"/>
    <cellStyle name="Calculation 12 12 16 3" xfId="2327"/>
    <cellStyle name="Calculation 12 12 16 3 2" xfId="2328"/>
    <cellStyle name="Calculation 12 12 16 4" xfId="2329"/>
    <cellStyle name="Calculation 12 12 16 5" xfId="39966"/>
    <cellStyle name="Calculation 12 12 17" xfId="2330"/>
    <cellStyle name="Calculation 12 12 17 2" xfId="2331"/>
    <cellStyle name="Calculation 12 12 17 2 2" xfId="2332"/>
    <cellStyle name="Calculation 12 12 17 2 3" xfId="39967"/>
    <cellStyle name="Calculation 12 12 17 3" xfId="2333"/>
    <cellStyle name="Calculation 12 12 17 3 2" xfId="2334"/>
    <cellStyle name="Calculation 12 12 17 4" xfId="2335"/>
    <cellStyle name="Calculation 12 12 17 5" xfId="39968"/>
    <cellStyle name="Calculation 12 12 18" xfId="2336"/>
    <cellStyle name="Calculation 12 12 18 2" xfId="2337"/>
    <cellStyle name="Calculation 12 12 18 2 2" xfId="2338"/>
    <cellStyle name="Calculation 12 12 18 2 3" xfId="39969"/>
    <cellStyle name="Calculation 12 12 18 3" xfId="2339"/>
    <cellStyle name="Calculation 12 12 18 3 2" xfId="2340"/>
    <cellStyle name="Calculation 12 12 18 4" xfId="2341"/>
    <cellStyle name="Calculation 12 12 18 5" xfId="39970"/>
    <cellStyle name="Calculation 12 12 19" xfId="2342"/>
    <cellStyle name="Calculation 12 12 19 2" xfId="2343"/>
    <cellStyle name="Calculation 12 12 19 2 2" xfId="2344"/>
    <cellStyle name="Calculation 12 12 19 2 3" xfId="39971"/>
    <cellStyle name="Calculation 12 12 19 3" xfId="2345"/>
    <cellStyle name="Calculation 12 12 19 3 2" xfId="2346"/>
    <cellStyle name="Calculation 12 12 19 4" xfId="2347"/>
    <cellStyle name="Calculation 12 12 19 5" xfId="39972"/>
    <cellStyle name="Calculation 12 12 2" xfId="2348"/>
    <cellStyle name="Calculation 12 12 2 2" xfId="2349"/>
    <cellStyle name="Calculation 12 12 2 2 2" xfId="2350"/>
    <cellStyle name="Calculation 12 12 2 2 3" xfId="39973"/>
    <cellStyle name="Calculation 12 12 2 3" xfId="2351"/>
    <cellStyle name="Calculation 12 12 2 3 2" xfId="2352"/>
    <cellStyle name="Calculation 12 12 2 4" xfId="2353"/>
    <cellStyle name="Calculation 12 12 2 5" xfId="39974"/>
    <cellStyle name="Calculation 12 12 20" xfId="2354"/>
    <cellStyle name="Calculation 12 12 20 2" xfId="2355"/>
    <cellStyle name="Calculation 12 12 20 2 2" xfId="39975"/>
    <cellStyle name="Calculation 12 12 20 2 3" xfId="39976"/>
    <cellStyle name="Calculation 12 12 20 3" xfId="39977"/>
    <cellStyle name="Calculation 12 12 20 4" xfId="39978"/>
    <cellStyle name="Calculation 12 12 20 5" xfId="39979"/>
    <cellStyle name="Calculation 12 12 21" xfId="2356"/>
    <cellStyle name="Calculation 12 12 21 2" xfId="2357"/>
    <cellStyle name="Calculation 12 12 22" xfId="2358"/>
    <cellStyle name="Calculation 12 12 22 2" xfId="2359"/>
    <cellStyle name="Calculation 12 12 3" xfId="2360"/>
    <cellStyle name="Calculation 12 12 3 2" xfId="2361"/>
    <cellStyle name="Calculation 12 12 3 2 2" xfId="2362"/>
    <cellStyle name="Calculation 12 12 3 2 3" xfId="39980"/>
    <cellStyle name="Calculation 12 12 3 3" xfId="2363"/>
    <cellStyle name="Calculation 12 12 3 3 2" xfId="2364"/>
    <cellStyle name="Calculation 12 12 3 4" xfId="2365"/>
    <cellStyle name="Calculation 12 12 3 5" xfId="39981"/>
    <cellStyle name="Calculation 12 12 4" xfId="2366"/>
    <cellStyle name="Calculation 12 12 4 2" xfId="2367"/>
    <cellStyle name="Calculation 12 12 4 2 2" xfId="2368"/>
    <cellStyle name="Calculation 12 12 4 2 3" xfId="39982"/>
    <cellStyle name="Calculation 12 12 4 3" xfId="2369"/>
    <cellStyle name="Calculation 12 12 4 3 2" xfId="2370"/>
    <cellStyle name="Calculation 12 12 4 4" xfId="2371"/>
    <cellStyle name="Calculation 12 12 4 5" xfId="39983"/>
    <cellStyle name="Calculation 12 12 5" xfId="2372"/>
    <cellStyle name="Calculation 12 12 5 2" xfId="2373"/>
    <cellStyle name="Calculation 12 12 5 2 2" xfId="2374"/>
    <cellStyle name="Calculation 12 12 5 2 3" xfId="39984"/>
    <cellStyle name="Calculation 12 12 5 3" xfId="2375"/>
    <cellStyle name="Calculation 12 12 5 3 2" xfId="2376"/>
    <cellStyle name="Calculation 12 12 5 4" xfId="2377"/>
    <cellStyle name="Calculation 12 12 5 5" xfId="39985"/>
    <cellStyle name="Calculation 12 12 6" xfId="2378"/>
    <cellStyle name="Calculation 12 12 6 2" xfId="2379"/>
    <cellStyle name="Calculation 12 12 6 2 2" xfId="2380"/>
    <cellStyle name="Calculation 12 12 6 2 3" xfId="39986"/>
    <cellStyle name="Calculation 12 12 6 3" xfId="2381"/>
    <cellStyle name="Calculation 12 12 6 3 2" xfId="2382"/>
    <cellStyle name="Calculation 12 12 6 4" xfId="2383"/>
    <cellStyle name="Calculation 12 12 6 5" xfId="39987"/>
    <cellStyle name="Calculation 12 12 7" xfId="2384"/>
    <cellStyle name="Calculation 12 12 7 2" xfId="2385"/>
    <cellStyle name="Calculation 12 12 7 2 2" xfId="2386"/>
    <cellStyle name="Calculation 12 12 7 2 3" xfId="39988"/>
    <cellStyle name="Calculation 12 12 7 3" xfId="2387"/>
    <cellStyle name="Calculation 12 12 7 3 2" xfId="2388"/>
    <cellStyle name="Calculation 12 12 7 4" xfId="2389"/>
    <cellStyle name="Calculation 12 12 7 5" xfId="39989"/>
    <cellStyle name="Calculation 12 12 8" xfId="2390"/>
    <cellStyle name="Calculation 12 12 8 2" xfId="2391"/>
    <cellStyle name="Calculation 12 12 8 2 2" xfId="2392"/>
    <cellStyle name="Calculation 12 12 8 2 3" xfId="39990"/>
    <cellStyle name="Calculation 12 12 8 3" xfId="2393"/>
    <cellStyle name="Calculation 12 12 8 3 2" xfId="2394"/>
    <cellStyle name="Calculation 12 12 8 4" xfId="2395"/>
    <cellStyle name="Calculation 12 12 8 5" xfId="39991"/>
    <cellStyle name="Calculation 12 12 9" xfId="2396"/>
    <cellStyle name="Calculation 12 12 9 2" xfId="2397"/>
    <cellStyle name="Calculation 12 12 9 2 2" xfId="2398"/>
    <cellStyle name="Calculation 12 12 9 2 3" xfId="39992"/>
    <cellStyle name="Calculation 12 12 9 3" xfId="2399"/>
    <cellStyle name="Calculation 12 12 9 3 2" xfId="2400"/>
    <cellStyle name="Calculation 12 12 9 4" xfId="2401"/>
    <cellStyle name="Calculation 12 12 9 5" xfId="39993"/>
    <cellStyle name="Calculation 12 13" xfId="2402"/>
    <cellStyle name="Calculation 12 13 10" xfId="2403"/>
    <cellStyle name="Calculation 12 13 10 2" xfId="2404"/>
    <cellStyle name="Calculation 12 13 10 2 2" xfId="2405"/>
    <cellStyle name="Calculation 12 13 10 2 3" xfId="39994"/>
    <cellStyle name="Calculation 12 13 10 3" xfId="2406"/>
    <cellStyle name="Calculation 12 13 10 3 2" xfId="2407"/>
    <cellStyle name="Calculation 12 13 10 4" xfId="2408"/>
    <cellStyle name="Calculation 12 13 10 5" xfId="39995"/>
    <cellStyle name="Calculation 12 13 11" xfId="2409"/>
    <cellStyle name="Calculation 12 13 11 2" xfId="2410"/>
    <cellStyle name="Calculation 12 13 11 2 2" xfId="2411"/>
    <cellStyle name="Calculation 12 13 11 2 3" xfId="39996"/>
    <cellStyle name="Calculation 12 13 11 3" xfId="2412"/>
    <cellStyle name="Calculation 12 13 11 3 2" xfId="2413"/>
    <cellStyle name="Calculation 12 13 11 4" xfId="2414"/>
    <cellStyle name="Calculation 12 13 11 5" xfId="39997"/>
    <cellStyle name="Calculation 12 13 12" xfId="2415"/>
    <cellStyle name="Calculation 12 13 12 2" xfId="2416"/>
    <cellStyle name="Calculation 12 13 12 2 2" xfId="2417"/>
    <cellStyle name="Calculation 12 13 12 2 3" xfId="39998"/>
    <cellStyle name="Calculation 12 13 12 3" xfId="2418"/>
    <cellStyle name="Calculation 12 13 12 3 2" xfId="2419"/>
    <cellStyle name="Calculation 12 13 12 4" xfId="2420"/>
    <cellStyle name="Calculation 12 13 12 5" xfId="39999"/>
    <cellStyle name="Calculation 12 13 13" xfId="2421"/>
    <cellStyle name="Calculation 12 13 13 2" xfId="2422"/>
    <cellStyle name="Calculation 12 13 13 2 2" xfId="2423"/>
    <cellStyle name="Calculation 12 13 13 2 3" xfId="40000"/>
    <cellStyle name="Calculation 12 13 13 3" xfId="2424"/>
    <cellStyle name="Calculation 12 13 13 3 2" xfId="2425"/>
    <cellStyle name="Calculation 12 13 13 4" xfId="2426"/>
    <cellStyle name="Calculation 12 13 13 5" xfId="40001"/>
    <cellStyle name="Calculation 12 13 14" xfId="2427"/>
    <cellStyle name="Calculation 12 13 14 2" xfId="2428"/>
    <cellStyle name="Calculation 12 13 14 2 2" xfId="2429"/>
    <cellStyle name="Calculation 12 13 14 2 3" xfId="40002"/>
    <cellStyle name="Calculation 12 13 14 3" xfId="2430"/>
    <cellStyle name="Calculation 12 13 14 3 2" xfId="2431"/>
    <cellStyle name="Calculation 12 13 14 4" xfId="2432"/>
    <cellStyle name="Calculation 12 13 14 5" xfId="40003"/>
    <cellStyle name="Calculation 12 13 15" xfId="2433"/>
    <cellStyle name="Calculation 12 13 15 2" xfId="2434"/>
    <cellStyle name="Calculation 12 13 15 2 2" xfId="2435"/>
    <cellStyle name="Calculation 12 13 15 2 3" xfId="40004"/>
    <cellStyle name="Calculation 12 13 15 3" xfId="2436"/>
    <cellStyle name="Calculation 12 13 15 3 2" xfId="2437"/>
    <cellStyle name="Calculation 12 13 15 4" xfId="2438"/>
    <cellStyle name="Calculation 12 13 15 5" xfId="40005"/>
    <cellStyle name="Calculation 12 13 16" xfId="2439"/>
    <cellStyle name="Calculation 12 13 16 2" xfId="2440"/>
    <cellStyle name="Calculation 12 13 16 2 2" xfId="2441"/>
    <cellStyle name="Calculation 12 13 16 2 3" xfId="40006"/>
    <cellStyle name="Calculation 12 13 16 3" xfId="2442"/>
    <cellStyle name="Calculation 12 13 16 3 2" xfId="2443"/>
    <cellStyle name="Calculation 12 13 16 4" xfId="2444"/>
    <cellStyle name="Calculation 12 13 16 5" xfId="40007"/>
    <cellStyle name="Calculation 12 13 17" xfId="2445"/>
    <cellStyle name="Calculation 12 13 17 2" xfId="2446"/>
    <cellStyle name="Calculation 12 13 17 2 2" xfId="2447"/>
    <cellStyle name="Calculation 12 13 17 2 3" xfId="40008"/>
    <cellStyle name="Calculation 12 13 17 3" xfId="2448"/>
    <cellStyle name="Calculation 12 13 17 3 2" xfId="2449"/>
    <cellStyle name="Calculation 12 13 17 4" xfId="2450"/>
    <cellStyle name="Calculation 12 13 17 5" xfId="40009"/>
    <cellStyle name="Calculation 12 13 18" xfId="2451"/>
    <cellStyle name="Calculation 12 13 18 2" xfId="2452"/>
    <cellStyle name="Calculation 12 13 18 2 2" xfId="2453"/>
    <cellStyle name="Calculation 12 13 18 2 3" xfId="40010"/>
    <cellStyle name="Calculation 12 13 18 3" xfId="2454"/>
    <cellStyle name="Calculation 12 13 18 3 2" xfId="2455"/>
    <cellStyle name="Calculation 12 13 18 4" xfId="2456"/>
    <cellStyle name="Calculation 12 13 18 5" xfId="40011"/>
    <cellStyle name="Calculation 12 13 19" xfId="2457"/>
    <cellStyle name="Calculation 12 13 19 2" xfId="2458"/>
    <cellStyle name="Calculation 12 13 19 2 2" xfId="2459"/>
    <cellStyle name="Calculation 12 13 19 2 3" xfId="40012"/>
    <cellStyle name="Calculation 12 13 19 3" xfId="2460"/>
    <cellStyle name="Calculation 12 13 19 3 2" xfId="2461"/>
    <cellStyle name="Calculation 12 13 19 4" xfId="2462"/>
    <cellStyle name="Calculation 12 13 19 5" xfId="40013"/>
    <cellStyle name="Calculation 12 13 2" xfId="2463"/>
    <cellStyle name="Calculation 12 13 2 2" xfId="2464"/>
    <cellStyle name="Calculation 12 13 2 2 2" xfId="2465"/>
    <cellStyle name="Calculation 12 13 2 2 3" xfId="40014"/>
    <cellStyle name="Calculation 12 13 2 3" xfId="2466"/>
    <cellStyle name="Calculation 12 13 2 3 2" xfId="2467"/>
    <cellStyle name="Calculation 12 13 2 4" xfId="2468"/>
    <cellStyle name="Calculation 12 13 2 5" xfId="40015"/>
    <cellStyle name="Calculation 12 13 20" xfId="2469"/>
    <cellStyle name="Calculation 12 13 20 2" xfId="2470"/>
    <cellStyle name="Calculation 12 13 20 2 2" xfId="40016"/>
    <cellStyle name="Calculation 12 13 20 2 3" xfId="40017"/>
    <cellStyle name="Calculation 12 13 20 3" xfId="40018"/>
    <cellStyle name="Calculation 12 13 20 4" xfId="40019"/>
    <cellStyle name="Calculation 12 13 20 5" xfId="40020"/>
    <cellStyle name="Calculation 12 13 21" xfId="2471"/>
    <cellStyle name="Calculation 12 13 21 2" xfId="2472"/>
    <cellStyle name="Calculation 12 13 22" xfId="2473"/>
    <cellStyle name="Calculation 12 13 22 2" xfId="2474"/>
    <cellStyle name="Calculation 12 13 3" xfId="2475"/>
    <cellStyle name="Calculation 12 13 3 2" xfId="2476"/>
    <cellStyle name="Calculation 12 13 3 2 2" xfId="2477"/>
    <cellStyle name="Calculation 12 13 3 2 3" xfId="40021"/>
    <cellStyle name="Calculation 12 13 3 3" xfId="2478"/>
    <cellStyle name="Calculation 12 13 3 3 2" xfId="2479"/>
    <cellStyle name="Calculation 12 13 3 4" xfId="2480"/>
    <cellStyle name="Calculation 12 13 3 5" xfId="40022"/>
    <cellStyle name="Calculation 12 13 4" xfId="2481"/>
    <cellStyle name="Calculation 12 13 4 2" xfId="2482"/>
    <cellStyle name="Calculation 12 13 4 2 2" xfId="2483"/>
    <cellStyle name="Calculation 12 13 4 2 3" xfId="40023"/>
    <cellStyle name="Calculation 12 13 4 3" xfId="2484"/>
    <cellStyle name="Calculation 12 13 4 3 2" xfId="2485"/>
    <cellStyle name="Calculation 12 13 4 4" xfId="2486"/>
    <cellStyle name="Calculation 12 13 4 5" xfId="40024"/>
    <cellStyle name="Calculation 12 13 5" xfId="2487"/>
    <cellStyle name="Calculation 12 13 5 2" xfId="2488"/>
    <cellStyle name="Calculation 12 13 5 2 2" xfId="2489"/>
    <cellStyle name="Calculation 12 13 5 2 3" xfId="40025"/>
    <cellStyle name="Calculation 12 13 5 3" xfId="2490"/>
    <cellStyle name="Calculation 12 13 5 3 2" xfId="2491"/>
    <cellStyle name="Calculation 12 13 5 4" xfId="2492"/>
    <cellStyle name="Calculation 12 13 5 5" xfId="40026"/>
    <cellStyle name="Calculation 12 13 6" xfId="2493"/>
    <cellStyle name="Calculation 12 13 6 2" xfId="2494"/>
    <cellStyle name="Calculation 12 13 6 2 2" xfId="2495"/>
    <cellStyle name="Calculation 12 13 6 2 3" xfId="40027"/>
    <cellStyle name="Calculation 12 13 6 3" xfId="2496"/>
    <cellStyle name="Calculation 12 13 6 3 2" xfId="2497"/>
    <cellStyle name="Calculation 12 13 6 4" xfId="2498"/>
    <cellStyle name="Calculation 12 13 6 5" xfId="40028"/>
    <cellStyle name="Calculation 12 13 7" xfId="2499"/>
    <cellStyle name="Calculation 12 13 7 2" xfId="2500"/>
    <cellStyle name="Calculation 12 13 7 2 2" xfId="2501"/>
    <cellStyle name="Calculation 12 13 7 2 3" xfId="40029"/>
    <cellStyle name="Calculation 12 13 7 3" xfId="2502"/>
    <cellStyle name="Calculation 12 13 7 3 2" xfId="2503"/>
    <cellStyle name="Calculation 12 13 7 4" xfId="2504"/>
    <cellStyle name="Calculation 12 13 7 5" xfId="40030"/>
    <cellStyle name="Calculation 12 13 8" xfId="2505"/>
    <cellStyle name="Calculation 12 13 8 2" xfId="2506"/>
    <cellStyle name="Calculation 12 13 8 2 2" xfId="2507"/>
    <cellStyle name="Calculation 12 13 8 2 3" xfId="40031"/>
    <cellStyle name="Calculation 12 13 8 3" xfId="2508"/>
    <cellStyle name="Calculation 12 13 8 3 2" xfId="2509"/>
    <cellStyle name="Calculation 12 13 8 4" xfId="2510"/>
    <cellStyle name="Calculation 12 13 8 5" xfId="40032"/>
    <cellStyle name="Calculation 12 13 9" xfId="2511"/>
    <cellStyle name="Calculation 12 13 9 2" xfId="2512"/>
    <cellStyle name="Calculation 12 13 9 2 2" xfId="2513"/>
    <cellStyle name="Calculation 12 13 9 2 3" xfId="40033"/>
    <cellStyle name="Calculation 12 13 9 3" xfId="2514"/>
    <cellStyle name="Calculation 12 13 9 3 2" xfId="2515"/>
    <cellStyle name="Calculation 12 13 9 4" xfId="2516"/>
    <cellStyle name="Calculation 12 13 9 5" xfId="40034"/>
    <cellStyle name="Calculation 12 14" xfId="2517"/>
    <cellStyle name="Calculation 12 14 10" xfId="2518"/>
    <cellStyle name="Calculation 12 14 10 2" xfId="2519"/>
    <cellStyle name="Calculation 12 14 10 2 2" xfId="2520"/>
    <cellStyle name="Calculation 12 14 10 2 3" xfId="40035"/>
    <cellStyle name="Calculation 12 14 10 3" xfId="2521"/>
    <cellStyle name="Calculation 12 14 10 3 2" xfId="2522"/>
    <cellStyle name="Calculation 12 14 10 4" xfId="2523"/>
    <cellStyle name="Calculation 12 14 10 5" xfId="40036"/>
    <cellStyle name="Calculation 12 14 11" xfId="2524"/>
    <cellStyle name="Calculation 12 14 11 2" xfId="2525"/>
    <cellStyle name="Calculation 12 14 11 2 2" xfId="2526"/>
    <cellStyle name="Calculation 12 14 11 2 3" xfId="40037"/>
    <cellStyle name="Calculation 12 14 11 3" xfId="2527"/>
    <cellStyle name="Calculation 12 14 11 3 2" xfId="2528"/>
    <cellStyle name="Calculation 12 14 11 4" xfId="2529"/>
    <cellStyle name="Calculation 12 14 11 5" xfId="40038"/>
    <cellStyle name="Calculation 12 14 12" xfId="2530"/>
    <cellStyle name="Calculation 12 14 12 2" xfId="2531"/>
    <cellStyle name="Calculation 12 14 12 2 2" xfId="2532"/>
    <cellStyle name="Calculation 12 14 12 2 3" xfId="40039"/>
    <cellStyle name="Calculation 12 14 12 3" xfId="2533"/>
    <cellStyle name="Calculation 12 14 12 3 2" xfId="2534"/>
    <cellStyle name="Calculation 12 14 12 4" xfId="2535"/>
    <cellStyle name="Calculation 12 14 12 5" xfId="40040"/>
    <cellStyle name="Calculation 12 14 13" xfId="2536"/>
    <cellStyle name="Calculation 12 14 13 2" xfId="2537"/>
    <cellStyle name="Calculation 12 14 13 2 2" xfId="2538"/>
    <cellStyle name="Calculation 12 14 13 2 3" xfId="40041"/>
    <cellStyle name="Calculation 12 14 13 3" xfId="2539"/>
    <cellStyle name="Calculation 12 14 13 3 2" xfId="2540"/>
    <cellStyle name="Calculation 12 14 13 4" xfId="2541"/>
    <cellStyle name="Calculation 12 14 13 5" xfId="40042"/>
    <cellStyle name="Calculation 12 14 14" xfId="2542"/>
    <cellStyle name="Calculation 12 14 14 2" xfId="2543"/>
    <cellStyle name="Calculation 12 14 14 2 2" xfId="2544"/>
    <cellStyle name="Calculation 12 14 14 2 3" xfId="40043"/>
    <cellStyle name="Calculation 12 14 14 3" xfId="2545"/>
    <cellStyle name="Calculation 12 14 14 3 2" xfId="2546"/>
    <cellStyle name="Calculation 12 14 14 4" xfId="2547"/>
    <cellStyle name="Calculation 12 14 14 5" xfId="40044"/>
    <cellStyle name="Calculation 12 14 15" xfId="2548"/>
    <cellStyle name="Calculation 12 14 15 2" xfId="2549"/>
    <cellStyle name="Calculation 12 14 15 2 2" xfId="2550"/>
    <cellStyle name="Calculation 12 14 15 2 3" xfId="40045"/>
    <cellStyle name="Calculation 12 14 15 3" xfId="2551"/>
    <cellStyle name="Calculation 12 14 15 3 2" xfId="2552"/>
    <cellStyle name="Calculation 12 14 15 4" xfId="2553"/>
    <cellStyle name="Calculation 12 14 15 5" xfId="40046"/>
    <cellStyle name="Calculation 12 14 16" xfId="2554"/>
    <cellStyle name="Calculation 12 14 16 2" xfId="2555"/>
    <cellStyle name="Calculation 12 14 16 2 2" xfId="2556"/>
    <cellStyle name="Calculation 12 14 16 2 3" xfId="40047"/>
    <cellStyle name="Calculation 12 14 16 3" xfId="2557"/>
    <cellStyle name="Calculation 12 14 16 3 2" xfId="2558"/>
    <cellStyle name="Calculation 12 14 16 4" xfId="2559"/>
    <cellStyle name="Calculation 12 14 16 5" xfId="40048"/>
    <cellStyle name="Calculation 12 14 17" xfId="2560"/>
    <cellStyle name="Calculation 12 14 17 2" xfId="2561"/>
    <cellStyle name="Calculation 12 14 17 2 2" xfId="2562"/>
    <cellStyle name="Calculation 12 14 17 2 3" xfId="40049"/>
    <cellStyle name="Calculation 12 14 17 3" xfId="2563"/>
    <cellStyle name="Calculation 12 14 17 3 2" xfId="2564"/>
    <cellStyle name="Calculation 12 14 17 4" xfId="2565"/>
    <cellStyle name="Calculation 12 14 17 5" xfId="40050"/>
    <cellStyle name="Calculation 12 14 18" xfId="2566"/>
    <cellStyle name="Calculation 12 14 18 2" xfId="2567"/>
    <cellStyle name="Calculation 12 14 18 2 2" xfId="2568"/>
    <cellStyle name="Calculation 12 14 18 2 3" xfId="40051"/>
    <cellStyle name="Calculation 12 14 18 3" xfId="2569"/>
    <cellStyle name="Calculation 12 14 18 3 2" xfId="2570"/>
    <cellStyle name="Calculation 12 14 18 4" xfId="2571"/>
    <cellStyle name="Calculation 12 14 18 5" xfId="40052"/>
    <cellStyle name="Calculation 12 14 19" xfId="2572"/>
    <cellStyle name="Calculation 12 14 19 2" xfId="2573"/>
    <cellStyle name="Calculation 12 14 19 2 2" xfId="2574"/>
    <cellStyle name="Calculation 12 14 19 2 3" xfId="40053"/>
    <cellStyle name="Calculation 12 14 19 3" xfId="2575"/>
    <cellStyle name="Calculation 12 14 19 3 2" xfId="2576"/>
    <cellStyle name="Calculation 12 14 19 4" xfId="2577"/>
    <cellStyle name="Calculation 12 14 19 5" xfId="40054"/>
    <cellStyle name="Calculation 12 14 2" xfId="2578"/>
    <cellStyle name="Calculation 12 14 2 2" xfId="2579"/>
    <cellStyle name="Calculation 12 14 2 2 2" xfId="2580"/>
    <cellStyle name="Calculation 12 14 2 2 3" xfId="40055"/>
    <cellStyle name="Calculation 12 14 2 3" xfId="2581"/>
    <cellStyle name="Calculation 12 14 2 3 2" xfId="2582"/>
    <cellStyle name="Calculation 12 14 2 4" xfId="2583"/>
    <cellStyle name="Calculation 12 14 2 5" xfId="40056"/>
    <cellStyle name="Calculation 12 14 20" xfId="2584"/>
    <cellStyle name="Calculation 12 14 20 2" xfId="2585"/>
    <cellStyle name="Calculation 12 14 20 2 2" xfId="40057"/>
    <cellStyle name="Calculation 12 14 20 2 3" xfId="40058"/>
    <cellStyle name="Calculation 12 14 20 3" xfId="40059"/>
    <cellStyle name="Calculation 12 14 20 4" xfId="40060"/>
    <cellStyle name="Calculation 12 14 20 5" xfId="40061"/>
    <cellStyle name="Calculation 12 14 21" xfId="2586"/>
    <cellStyle name="Calculation 12 14 21 2" xfId="2587"/>
    <cellStyle name="Calculation 12 14 22" xfId="2588"/>
    <cellStyle name="Calculation 12 14 22 2" xfId="2589"/>
    <cellStyle name="Calculation 12 14 3" xfId="2590"/>
    <cellStyle name="Calculation 12 14 3 2" xfId="2591"/>
    <cellStyle name="Calculation 12 14 3 2 2" xfId="2592"/>
    <cellStyle name="Calculation 12 14 3 2 3" xfId="40062"/>
    <cellStyle name="Calculation 12 14 3 3" xfId="2593"/>
    <cellStyle name="Calculation 12 14 3 3 2" xfId="2594"/>
    <cellStyle name="Calculation 12 14 3 4" xfId="2595"/>
    <cellStyle name="Calculation 12 14 3 5" xfId="40063"/>
    <cellStyle name="Calculation 12 14 4" xfId="2596"/>
    <cellStyle name="Calculation 12 14 4 2" xfId="2597"/>
    <cellStyle name="Calculation 12 14 4 2 2" xfId="2598"/>
    <cellStyle name="Calculation 12 14 4 2 3" xfId="40064"/>
    <cellStyle name="Calculation 12 14 4 3" xfId="2599"/>
    <cellStyle name="Calculation 12 14 4 3 2" xfId="2600"/>
    <cellStyle name="Calculation 12 14 4 4" xfId="2601"/>
    <cellStyle name="Calculation 12 14 4 5" xfId="40065"/>
    <cellStyle name="Calculation 12 14 5" xfId="2602"/>
    <cellStyle name="Calculation 12 14 5 2" xfId="2603"/>
    <cellStyle name="Calculation 12 14 5 2 2" xfId="2604"/>
    <cellStyle name="Calculation 12 14 5 2 3" xfId="40066"/>
    <cellStyle name="Calculation 12 14 5 3" xfId="2605"/>
    <cellStyle name="Calculation 12 14 5 3 2" xfId="2606"/>
    <cellStyle name="Calculation 12 14 5 4" xfId="2607"/>
    <cellStyle name="Calculation 12 14 5 5" xfId="40067"/>
    <cellStyle name="Calculation 12 14 6" xfId="2608"/>
    <cellStyle name="Calculation 12 14 6 2" xfId="2609"/>
    <cellStyle name="Calculation 12 14 6 2 2" xfId="2610"/>
    <cellStyle name="Calculation 12 14 6 2 3" xfId="40068"/>
    <cellStyle name="Calculation 12 14 6 3" xfId="2611"/>
    <cellStyle name="Calculation 12 14 6 3 2" xfId="2612"/>
    <cellStyle name="Calculation 12 14 6 4" xfId="2613"/>
    <cellStyle name="Calculation 12 14 6 5" xfId="40069"/>
    <cellStyle name="Calculation 12 14 7" xfId="2614"/>
    <cellStyle name="Calculation 12 14 7 2" xfId="2615"/>
    <cellStyle name="Calculation 12 14 7 2 2" xfId="2616"/>
    <cellStyle name="Calculation 12 14 7 2 3" xfId="40070"/>
    <cellStyle name="Calculation 12 14 7 3" xfId="2617"/>
    <cellStyle name="Calculation 12 14 7 3 2" xfId="2618"/>
    <cellStyle name="Calculation 12 14 7 4" xfId="2619"/>
    <cellStyle name="Calculation 12 14 7 5" xfId="40071"/>
    <cellStyle name="Calculation 12 14 8" xfId="2620"/>
    <cellStyle name="Calculation 12 14 8 2" xfId="2621"/>
    <cellStyle name="Calculation 12 14 8 2 2" xfId="2622"/>
    <cellStyle name="Calculation 12 14 8 2 3" xfId="40072"/>
    <cellStyle name="Calculation 12 14 8 3" xfId="2623"/>
    <cellStyle name="Calculation 12 14 8 3 2" xfId="2624"/>
    <cellStyle name="Calculation 12 14 8 4" xfId="2625"/>
    <cellStyle name="Calculation 12 14 8 5" xfId="40073"/>
    <cellStyle name="Calculation 12 14 9" xfId="2626"/>
    <cellStyle name="Calculation 12 14 9 2" xfId="2627"/>
    <cellStyle name="Calculation 12 14 9 2 2" xfId="2628"/>
    <cellStyle name="Calculation 12 14 9 2 3" xfId="40074"/>
    <cellStyle name="Calculation 12 14 9 3" xfId="2629"/>
    <cellStyle name="Calculation 12 14 9 3 2" xfId="2630"/>
    <cellStyle name="Calculation 12 14 9 4" xfId="2631"/>
    <cellStyle name="Calculation 12 14 9 5" xfId="40075"/>
    <cellStyle name="Calculation 12 15" xfId="2632"/>
    <cellStyle name="Calculation 12 15 10" xfId="2633"/>
    <cellStyle name="Calculation 12 15 10 2" xfId="2634"/>
    <cellStyle name="Calculation 12 15 10 2 2" xfId="2635"/>
    <cellStyle name="Calculation 12 15 10 2 3" xfId="40076"/>
    <cellStyle name="Calculation 12 15 10 3" xfId="2636"/>
    <cellStyle name="Calculation 12 15 10 3 2" xfId="2637"/>
    <cellStyle name="Calculation 12 15 10 4" xfId="2638"/>
    <cellStyle name="Calculation 12 15 10 5" xfId="40077"/>
    <cellStyle name="Calculation 12 15 11" xfId="2639"/>
    <cellStyle name="Calculation 12 15 11 2" xfId="2640"/>
    <cellStyle name="Calculation 12 15 11 2 2" xfId="2641"/>
    <cellStyle name="Calculation 12 15 11 2 3" xfId="40078"/>
    <cellStyle name="Calculation 12 15 11 3" xfId="2642"/>
    <cellStyle name="Calculation 12 15 11 3 2" xfId="2643"/>
    <cellStyle name="Calculation 12 15 11 4" xfId="2644"/>
    <cellStyle name="Calculation 12 15 11 5" xfId="40079"/>
    <cellStyle name="Calculation 12 15 12" xfId="2645"/>
    <cellStyle name="Calculation 12 15 12 2" xfId="2646"/>
    <cellStyle name="Calculation 12 15 12 2 2" xfId="2647"/>
    <cellStyle name="Calculation 12 15 12 2 3" xfId="40080"/>
    <cellStyle name="Calculation 12 15 12 3" xfId="2648"/>
    <cellStyle name="Calculation 12 15 12 3 2" xfId="2649"/>
    <cellStyle name="Calculation 12 15 12 4" xfId="2650"/>
    <cellStyle name="Calculation 12 15 12 5" xfId="40081"/>
    <cellStyle name="Calculation 12 15 13" xfId="2651"/>
    <cellStyle name="Calculation 12 15 13 2" xfId="2652"/>
    <cellStyle name="Calculation 12 15 13 2 2" xfId="2653"/>
    <cellStyle name="Calculation 12 15 13 2 3" xfId="40082"/>
    <cellStyle name="Calculation 12 15 13 3" xfId="2654"/>
    <cellStyle name="Calculation 12 15 13 3 2" xfId="2655"/>
    <cellStyle name="Calculation 12 15 13 4" xfId="2656"/>
    <cellStyle name="Calculation 12 15 13 5" xfId="40083"/>
    <cellStyle name="Calculation 12 15 14" xfId="2657"/>
    <cellStyle name="Calculation 12 15 14 2" xfId="2658"/>
    <cellStyle name="Calculation 12 15 14 2 2" xfId="2659"/>
    <cellStyle name="Calculation 12 15 14 2 3" xfId="40084"/>
    <cellStyle name="Calculation 12 15 14 3" xfId="2660"/>
    <cellStyle name="Calculation 12 15 14 3 2" xfId="2661"/>
    <cellStyle name="Calculation 12 15 14 4" xfId="2662"/>
    <cellStyle name="Calculation 12 15 14 5" xfId="40085"/>
    <cellStyle name="Calculation 12 15 15" xfId="2663"/>
    <cellStyle name="Calculation 12 15 15 2" xfId="2664"/>
    <cellStyle name="Calculation 12 15 15 2 2" xfId="2665"/>
    <cellStyle name="Calculation 12 15 15 2 3" xfId="40086"/>
    <cellStyle name="Calculation 12 15 15 3" xfId="2666"/>
    <cellStyle name="Calculation 12 15 15 3 2" xfId="2667"/>
    <cellStyle name="Calculation 12 15 15 4" xfId="2668"/>
    <cellStyle name="Calculation 12 15 15 5" xfId="40087"/>
    <cellStyle name="Calculation 12 15 16" xfId="2669"/>
    <cellStyle name="Calculation 12 15 16 2" xfId="2670"/>
    <cellStyle name="Calculation 12 15 16 2 2" xfId="2671"/>
    <cellStyle name="Calculation 12 15 16 2 3" xfId="40088"/>
    <cellStyle name="Calculation 12 15 16 3" xfId="2672"/>
    <cellStyle name="Calculation 12 15 16 3 2" xfId="2673"/>
    <cellStyle name="Calculation 12 15 16 4" xfId="2674"/>
    <cellStyle name="Calculation 12 15 16 5" xfId="40089"/>
    <cellStyle name="Calculation 12 15 17" xfId="2675"/>
    <cellStyle name="Calculation 12 15 17 2" xfId="2676"/>
    <cellStyle name="Calculation 12 15 17 2 2" xfId="2677"/>
    <cellStyle name="Calculation 12 15 17 2 3" xfId="40090"/>
    <cellStyle name="Calculation 12 15 17 3" xfId="2678"/>
    <cellStyle name="Calculation 12 15 17 3 2" xfId="2679"/>
    <cellStyle name="Calculation 12 15 17 4" xfId="2680"/>
    <cellStyle name="Calculation 12 15 17 5" xfId="40091"/>
    <cellStyle name="Calculation 12 15 18" xfId="2681"/>
    <cellStyle name="Calculation 12 15 18 2" xfId="2682"/>
    <cellStyle name="Calculation 12 15 18 2 2" xfId="2683"/>
    <cellStyle name="Calculation 12 15 18 2 3" xfId="40092"/>
    <cellStyle name="Calculation 12 15 18 3" xfId="2684"/>
    <cellStyle name="Calculation 12 15 18 3 2" xfId="2685"/>
    <cellStyle name="Calculation 12 15 18 4" xfId="2686"/>
    <cellStyle name="Calculation 12 15 18 5" xfId="40093"/>
    <cellStyle name="Calculation 12 15 19" xfId="2687"/>
    <cellStyle name="Calculation 12 15 19 2" xfId="2688"/>
    <cellStyle name="Calculation 12 15 19 2 2" xfId="2689"/>
    <cellStyle name="Calculation 12 15 19 2 3" xfId="40094"/>
    <cellStyle name="Calculation 12 15 19 3" xfId="2690"/>
    <cellStyle name="Calculation 12 15 19 3 2" xfId="2691"/>
    <cellStyle name="Calculation 12 15 19 4" xfId="2692"/>
    <cellStyle name="Calculation 12 15 19 5" xfId="40095"/>
    <cellStyle name="Calculation 12 15 2" xfId="2693"/>
    <cellStyle name="Calculation 12 15 2 2" xfId="2694"/>
    <cellStyle name="Calculation 12 15 2 2 2" xfId="2695"/>
    <cellStyle name="Calculation 12 15 2 2 3" xfId="40096"/>
    <cellStyle name="Calculation 12 15 2 3" xfId="2696"/>
    <cellStyle name="Calculation 12 15 2 3 2" xfId="2697"/>
    <cellStyle name="Calculation 12 15 2 4" xfId="2698"/>
    <cellStyle name="Calculation 12 15 2 5" xfId="40097"/>
    <cellStyle name="Calculation 12 15 20" xfId="2699"/>
    <cellStyle name="Calculation 12 15 20 2" xfId="2700"/>
    <cellStyle name="Calculation 12 15 20 2 2" xfId="40098"/>
    <cellStyle name="Calculation 12 15 20 2 3" xfId="40099"/>
    <cellStyle name="Calculation 12 15 20 3" xfId="40100"/>
    <cellStyle name="Calculation 12 15 20 4" xfId="40101"/>
    <cellStyle name="Calculation 12 15 20 5" xfId="40102"/>
    <cellStyle name="Calculation 12 15 21" xfId="2701"/>
    <cellStyle name="Calculation 12 15 21 2" xfId="2702"/>
    <cellStyle name="Calculation 12 15 22" xfId="2703"/>
    <cellStyle name="Calculation 12 15 22 2" xfId="2704"/>
    <cellStyle name="Calculation 12 15 3" xfId="2705"/>
    <cellStyle name="Calculation 12 15 3 2" xfId="2706"/>
    <cellStyle name="Calculation 12 15 3 2 2" xfId="2707"/>
    <cellStyle name="Calculation 12 15 3 2 3" xfId="40103"/>
    <cellStyle name="Calculation 12 15 3 3" xfId="2708"/>
    <cellStyle name="Calculation 12 15 3 3 2" xfId="2709"/>
    <cellStyle name="Calculation 12 15 3 4" xfId="2710"/>
    <cellStyle name="Calculation 12 15 3 5" xfId="40104"/>
    <cellStyle name="Calculation 12 15 4" xfId="2711"/>
    <cellStyle name="Calculation 12 15 4 2" xfId="2712"/>
    <cellStyle name="Calculation 12 15 4 2 2" xfId="2713"/>
    <cellStyle name="Calculation 12 15 4 2 3" xfId="40105"/>
    <cellStyle name="Calculation 12 15 4 3" xfId="2714"/>
    <cellStyle name="Calculation 12 15 4 3 2" xfId="2715"/>
    <cellStyle name="Calculation 12 15 4 4" xfId="2716"/>
    <cellStyle name="Calculation 12 15 4 5" xfId="40106"/>
    <cellStyle name="Calculation 12 15 5" xfId="2717"/>
    <cellStyle name="Calculation 12 15 5 2" xfId="2718"/>
    <cellStyle name="Calculation 12 15 5 2 2" xfId="2719"/>
    <cellStyle name="Calculation 12 15 5 2 3" xfId="40107"/>
    <cellStyle name="Calculation 12 15 5 3" xfId="2720"/>
    <cellStyle name="Calculation 12 15 5 3 2" xfId="2721"/>
    <cellStyle name="Calculation 12 15 5 4" xfId="2722"/>
    <cellStyle name="Calculation 12 15 5 5" xfId="40108"/>
    <cellStyle name="Calculation 12 15 6" xfId="2723"/>
    <cellStyle name="Calculation 12 15 6 2" xfId="2724"/>
    <cellStyle name="Calculation 12 15 6 2 2" xfId="2725"/>
    <cellStyle name="Calculation 12 15 6 2 3" xfId="40109"/>
    <cellStyle name="Calculation 12 15 6 3" xfId="2726"/>
    <cellStyle name="Calculation 12 15 6 3 2" xfId="2727"/>
    <cellStyle name="Calculation 12 15 6 4" xfId="2728"/>
    <cellStyle name="Calculation 12 15 6 5" xfId="40110"/>
    <cellStyle name="Calculation 12 15 7" xfId="2729"/>
    <cellStyle name="Calculation 12 15 7 2" xfId="2730"/>
    <cellStyle name="Calculation 12 15 7 2 2" xfId="2731"/>
    <cellStyle name="Calculation 12 15 7 2 3" xfId="40111"/>
    <cellStyle name="Calculation 12 15 7 3" xfId="2732"/>
    <cellStyle name="Calculation 12 15 7 3 2" xfId="2733"/>
    <cellStyle name="Calculation 12 15 7 4" xfId="2734"/>
    <cellStyle name="Calculation 12 15 7 5" xfId="40112"/>
    <cellStyle name="Calculation 12 15 8" xfId="2735"/>
    <cellStyle name="Calculation 12 15 8 2" xfId="2736"/>
    <cellStyle name="Calculation 12 15 8 2 2" xfId="2737"/>
    <cellStyle name="Calculation 12 15 8 2 3" xfId="40113"/>
    <cellStyle name="Calculation 12 15 8 3" xfId="2738"/>
    <cellStyle name="Calculation 12 15 8 3 2" xfId="2739"/>
    <cellStyle name="Calculation 12 15 8 4" xfId="2740"/>
    <cellStyle name="Calculation 12 15 8 5" xfId="40114"/>
    <cellStyle name="Calculation 12 15 9" xfId="2741"/>
    <cellStyle name="Calculation 12 15 9 2" xfId="2742"/>
    <cellStyle name="Calculation 12 15 9 2 2" xfId="2743"/>
    <cellStyle name="Calculation 12 15 9 2 3" xfId="40115"/>
    <cellStyle name="Calculation 12 15 9 3" xfId="2744"/>
    <cellStyle name="Calculation 12 15 9 3 2" xfId="2745"/>
    <cellStyle name="Calculation 12 15 9 4" xfId="2746"/>
    <cellStyle name="Calculation 12 15 9 5" xfId="40116"/>
    <cellStyle name="Calculation 12 16" xfId="2747"/>
    <cellStyle name="Calculation 12 16 10" xfId="2748"/>
    <cellStyle name="Calculation 12 16 10 2" xfId="2749"/>
    <cellStyle name="Calculation 12 16 10 2 2" xfId="2750"/>
    <cellStyle name="Calculation 12 16 10 2 3" xfId="40117"/>
    <cellStyle name="Calculation 12 16 10 3" xfId="2751"/>
    <cellStyle name="Calculation 12 16 10 3 2" xfId="2752"/>
    <cellStyle name="Calculation 12 16 10 4" xfId="2753"/>
    <cellStyle name="Calculation 12 16 10 5" xfId="40118"/>
    <cellStyle name="Calculation 12 16 11" xfId="2754"/>
    <cellStyle name="Calculation 12 16 11 2" xfId="2755"/>
    <cellStyle name="Calculation 12 16 11 2 2" xfId="2756"/>
    <cellStyle name="Calculation 12 16 11 2 3" xfId="40119"/>
    <cellStyle name="Calculation 12 16 11 3" xfId="2757"/>
    <cellStyle name="Calculation 12 16 11 3 2" xfId="2758"/>
    <cellStyle name="Calculation 12 16 11 4" xfId="2759"/>
    <cellStyle name="Calculation 12 16 11 5" xfId="40120"/>
    <cellStyle name="Calculation 12 16 12" xfId="2760"/>
    <cellStyle name="Calculation 12 16 12 2" xfId="2761"/>
    <cellStyle name="Calculation 12 16 12 2 2" xfId="2762"/>
    <cellStyle name="Calculation 12 16 12 2 3" xfId="40121"/>
    <cellStyle name="Calculation 12 16 12 3" xfId="2763"/>
    <cellStyle name="Calculation 12 16 12 3 2" xfId="2764"/>
    <cellStyle name="Calculation 12 16 12 4" xfId="2765"/>
    <cellStyle name="Calculation 12 16 12 5" xfId="40122"/>
    <cellStyle name="Calculation 12 16 13" xfId="2766"/>
    <cellStyle name="Calculation 12 16 13 2" xfId="2767"/>
    <cellStyle name="Calculation 12 16 13 2 2" xfId="2768"/>
    <cellStyle name="Calculation 12 16 13 2 3" xfId="40123"/>
    <cellStyle name="Calculation 12 16 13 3" xfId="2769"/>
    <cellStyle name="Calculation 12 16 13 3 2" xfId="2770"/>
    <cellStyle name="Calculation 12 16 13 4" xfId="2771"/>
    <cellStyle name="Calculation 12 16 13 5" xfId="40124"/>
    <cellStyle name="Calculation 12 16 14" xfId="2772"/>
    <cellStyle name="Calculation 12 16 14 2" xfId="2773"/>
    <cellStyle name="Calculation 12 16 14 2 2" xfId="2774"/>
    <cellStyle name="Calculation 12 16 14 2 3" xfId="40125"/>
    <cellStyle name="Calculation 12 16 14 3" xfId="2775"/>
    <cellStyle name="Calculation 12 16 14 3 2" xfId="2776"/>
    <cellStyle name="Calculation 12 16 14 4" xfId="2777"/>
    <cellStyle name="Calculation 12 16 14 5" xfId="40126"/>
    <cellStyle name="Calculation 12 16 15" xfId="2778"/>
    <cellStyle name="Calculation 12 16 15 2" xfId="2779"/>
    <cellStyle name="Calculation 12 16 15 2 2" xfId="2780"/>
    <cellStyle name="Calculation 12 16 15 2 3" xfId="40127"/>
    <cellStyle name="Calculation 12 16 15 3" xfId="2781"/>
    <cellStyle name="Calculation 12 16 15 3 2" xfId="2782"/>
    <cellStyle name="Calculation 12 16 15 4" xfId="2783"/>
    <cellStyle name="Calculation 12 16 15 5" xfId="40128"/>
    <cellStyle name="Calculation 12 16 16" xfId="2784"/>
    <cellStyle name="Calculation 12 16 16 2" xfId="2785"/>
    <cellStyle name="Calculation 12 16 16 2 2" xfId="2786"/>
    <cellStyle name="Calculation 12 16 16 2 3" xfId="40129"/>
    <cellStyle name="Calculation 12 16 16 3" xfId="2787"/>
    <cellStyle name="Calculation 12 16 16 3 2" xfId="2788"/>
    <cellStyle name="Calculation 12 16 16 4" xfId="2789"/>
    <cellStyle name="Calculation 12 16 16 5" xfId="40130"/>
    <cellStyle name="Calculation 12 16 17" xfId="2790"/>
    <cellStyle name="Calculation 12 16 17 2" xfId="2791"/>
    <cellStyle name="Calculation 12 16 17 2 2" xfId="2792"/>
    <cellStyle name="Calculation 12 16 17 2 3" xfId="40131"/>
    <cellStyle name="Calculation 12 16 17 3" xfId="2793"/>
    <cellStyle name="Calculation 12 16 17 3 2" xfId="2794"/>
    <cellStyle name="Calculation 12 16 17 4" xfId="2795"/>
    <cellStyle name="Calculation 12 16 17 5" xfId="40132"/>
    <cellStyle name="Calculation 12 16 18" xfId="2796"/>
    <cellStyle name="Calculation 12 16 18 2" xfId="2797"/>
    <cellStyle name="Calculation 12 16 18 2 2" xfId="2798"/>
    <cellStyle name="Calculation 12 16 18 2 3" xfId="40133"/>
    <cellStyle name="Calculation 12 16 18 3" xfId="2799"/>
    <cellStyle name="Calculation 12 16 18 3 2" xfId="2800"/>
    <cellStyle name="Calculation 12 16 18 4" xfId="2801"/>
    <cellStyle name="Calculation 12 16 18 5" xfId="40134"/>
    <cellStyle name="Calculation 12 16 19" xfId="2802"/>
    <cellStyle name="Calculation 12 16 19 2" xfId="2803"/>
    <cellStyle name="Calculation 12 16 19 2 2" xfId="2804"/>
    <cellStyle name="Calculation 12 16 19 2 3" xfId="40135"/>
    <cellStyle name="Calculation 12 16 19 3" xfId="2805"/>
    <cellStyle name="Calculation 12 16 19 3 2" xfId="2806"/>
    <cellStyle name="Calculation 12 16 19 4" xfId="2807"/>
    <cellStyle name="Calculation 12 16 19 5" xfId="40136"/>
    <cellStyle name="Calculation 12 16 2" xfId="2808"/>
    <cellStyle name="Calculation 12 16 2 2" xfId="2809"/>
    <cellStyle name="Calculation 12 16 2 2 2" xfId="2810"/>
    <cellStyle name="Calculation 12 16 2 2 3" xfId="40137"/>
    <cellStyle name="Calculation 12 16 2 3" xfId="2811"/>
    <cellStyle name="Calculation 12 16 2 3 2" xfId="2812"/>
    <cellStyle name="Calculation 12 16 2 4" xfId="2813"/>
    <cellStyle name="Calculation 12 16 2 5" xfId="40138"/>
    <cellStyle name="Calculation 12 16 20" xfId="2814"/>
    <cellStyle name="Calculation 12 16 20 2" xfId="2815"/>
    <cellStyle name="Calculation 12 16 20 2 2" xfId="40139"/>
    <cellStyle name="Calculation 12 16 20 2 3" xfId="40140"/>
    <cellStyle name="Calculation 12 16 20 3" xfId="40141"/>
    <cellStyle name="Calculation 12 16 20 4" xfId="40142"/>
    <cellStyle name="Calculation 12 16 20 5" xfId="40143"/>
    <cellStyle name="Calculation 12 16 21" xfId="2816"/>
    <cellStyle name="Calculation 12 16 21 2" xfId="2817"/>
    <cellStyle name="Calculation 12 16 22" xfId="2818"/>
    <cellStyle name="Calculation 12 16 22 2" xfId="2819"/>
    <cellStyle name="Calculation 12 16 3" xfId="2820"/>
    <cellStyle name="Calculation 12 16 3 2" xfId="2821"/>
    <cellStyle name="Calculation 12 16 3 2 2" xfId="2822"/>
    <cellStyle name="Calculation 12 16 3 2 3" xfId="40144"/>
    <cellStyle name="Calculation 12 16 3 3" xfId="2823"/>
    <cellStyle name="Calculation 12 16 3 3 2" xfId="2824"/>
    <cellStyle name="Calculation 12 16 3 4" xfId="2825"/>
    <cellStyle name="Calculation 12 16 3 5" xfId="40145"/>
    <cellStyle name="Calculation 12 16 4" xfId="2826"/>
    <cellStyle name="Calculation 12 16 4 2" xfId="2827"/>
    <cellStyle name="Calculation 12 16 4 2 2" xfId="2828"/>
    <cellStyle name="Calculation 12 16 4 2 3" xfId="40146"/>
    <cellStyle name="Calculation 12 16 4 3" xfId="2829"/>
    <cellStyle name="Calculation 12 16 4 3 2" xfId="2830"/>
    <cellStyle name="Calculation 12 16 4 4" xfId="2831"/>
    <cellStyle name="Calculation 12 16 4 5" xfId="40147"/>
    <cellStyle name="Calculation 12 16 5" xfId="2832"/>
    <cellStyle name="Calculation 12 16 5 2" xfId="2833"/>
    <cellStyle name="Calculation 12 16 5 2 2" xfId="2834"/>
    <cellStyle name="Calculation 12 16 5 2 3" xfId="40148"/>
    <cellStyle name="Calculation 12 16 5 3" xfId="2835"/>
    <cellStyle name="Calculation 12 16 5 3 2" xfId="2836"/>
    <cellStyle name="Calculation 12 16 5 4" xfId="2837"/>
    <cellStyle name="Calculation 12 16 5 5" xfId="40149"/>
    <cellStyle name="Calculation 12 16 6" xfId="2838"/>
    <cellStyle name="Calculation 12 16 6 2" xfId="2839"/>
    <cellStyle name="Calculation 12 16 6 2 2" xfId="2840"/>
    <cellStyle name="Calculation 12 16 6 2 3" xfId="40150"/>
    <cellStyle name="Calculation 12 16 6 3" xfId="2841"/>
    <cellStyle name="Calculation 12 16 6 3 2" xfId="2842"/>
    <cellStyle name="Calculation 12 16 6 4" xfId="2843"/>
    <cellStyle name="Calculation 12 16 6 5" xfId="40151"/>
    <cellStyle name="Calculation 12 16 7" xfId="2844"/>
    <cellStyle name="Calculation 12 16 7 2" xfId="2845"/>
    <cellStyle name="Calculation 12 16 7 2 2" xfId="2846"/>
    <cellStyle name="Calculation 12 16 7 2 3" xfId="40152"/>
    <cellStyle name="Calculation 12 16 7 3" xfId="2847"/>
    <cellStyle name="Calculation 12 16 7 3 2" xfId="2848"/>
    <cellStyle name="Calculation 12 16 7 4" xfId="2849"/>
    <cellStyle name="Calculation 12 16 7 5" xfId="40153"/>
    <cellStyle name="Calculation 12 16 8" xfId="2850"/>
    <cellStyle name="Calculation 12 16 8 2" xfId="2851"/>
    <cellStyle name="Calculation 12 16 8 2 2" xfId="2852"/>
    <cellStyle name="Calculation 12 16 8 2 3" xfId="40154"/>
    <cellStyle name="Calculation 12 16 8 3" xfId="2853"/>
    <cellStyle name="Calculation 12 16 8 3 2" xfId="2854"/>
    <cellStyle name="Calculation 12 16 8 4" xfId="2855"/>
    <cellStyle name="Calculation 12 16 8 5" xfId="40155"/>
    <cellStyle name="Calculation 12 16 9" xfId="2856"/>
    <cellStyle name="Calculation 12 16 9 2" xfId="2857"/>
    <cellStyle name="Calculation 12 16 9 2 2" xfId="2858"/>
    <cellStyle name="Calculation 12 16 9 2 3" xfId="40156"/>
    <cellStyle name="Calculation 12 16 9 3" xfId="2859"/>
    <cellStyle name="Calculation 12 16 9 3 2" xfId="2860"/>
    <cellStyle name="Calculation 12 16 9 4" xfId="2861"/>
    <cellStyle name="Calculation 12 16 9 5" xfId="40157"/>
    <cellStyle name="Calculation 12 17" xfId="2862"/>
    <cellStyle name="Calculation 12 17 10" xfId="2863"/>
    <cellStyle name="Calculation 12 17 10 2" xfId="2864"/>
    <cellStyle name="Calculation 12 17 10 2 2" xfId="2865"/>
    <cellStyle name="Calculation 12 17 10 2 3" xfId="40158"/>
    <cellStyle name="Calculation 12 17 10 3" xfId="2866"/>
    <cellStyle name="Calculation 12 17 10 3 2" xfId="2867"/>
    <cellStyle name="Calculation 12 17 10 4" xfId="2868"/>
    <cellStyle name="Calculation 12 17 10 5" xfId="40159"/>
    <cellStyle name="Calculation 12 17 11" xfId="2869"/>
    <cellStyle name="Calculation 12 17 11 2" xfId="2870"/>
    <cellStyle name="Calculation 12 17 11 2 2" xfId="2871"/>
    <cellStyle name="Calculation 12 17 11 2 3" xfId="40160"/>
    <cellStyle name="Calculation 12 17 11 3" xfId="2872"/>
    <cellStyle name="Calculation 12 17 11 3 2" xfId="2873"/>
    <cellStyle name="Calculation 12 17 11 4" xfId="2874"/>
    <cellStyle name="Calculation 12 17 11 5" xfId="40161"/>
    <cellStyle name="Calculation 12 17 12" xfId="2875"/>
    <cellStyle name="Calculation 12 17 12 2" xfId="2876"/>
    <cellStyle name="Calculation 12 17 12 2 2" xfId="2877"/>
    <cellStyle name="Calculation 12 17 12 2 3" xfId="40162"/>
    <cellStyle name="Calculation 12 17 12 3" xfId="2878"/>
    <cellStyle name="Calculation 12 17 12 3 2" xfId="2879"/>
    <cellStyle name="Calculation 12 17 12 4" xfId="2880"/>
    <cellStyle name="Calculation 12 17 12 5" xfId="40163"/>
    <cellStyle name="Calculation 12 17 13" xfId="2881"/>
    <cellStyle name="Calculation 12 17 13 2" xfId="2882"/>
    <cellStyle name="Calculation 12 17 13 2 2" xfId="2883"/>
    <cellStyle name="Calculation 12 17 13 2 3" xfId="40164"/>
    <cellStyle name="Calculation 12 17 13 3" xfId="2884"/>
    <cellStyle name="Calculation 12 17 13 3 2" xfId="2885"/>
    <cellStyle name="Calculation 12 17 13 4" xfId="2886"/>
    <cellStyle name="Calculation 12 17 13 5" xfId="40165"/>
    <cellStyle name="Calculation 12 17 14" xfId="2887"/>
    <cellStyle name="Calculation 12 17 14 2" xfId="2888"/>
    <cellStyle name="Calculation 12 17 14 2 2" xfId="2889"/>
    <cellStyle name="Calculation 12 17 14 2 3" xfId="40166"/>
    <cellStyle name="Calculation 12 17 14 3" xfId="2890"/>
    <cellStyle name="Calculation 12 17 14 3 2" xfId="2891"/>
    <cellStyle name="Calculation 12 17 14 4" xfId="2892"/>
    <cellStyle name="Calculation 12 17 14 5" xfId="40167"/>
    <cellStyle name="Calculation 12 17 15" xfId="2893"/>
    <cellStyle name="Calculation 12 17 15 2" xfId="2894"/>
    <cellStyle name="Calculation 12 17 15 2 2" xfId="2895"/>
    <cellStyle name="Calculation 12 17 15 2 3" xfId="40168"/>
    <cellStyle name="Calculation 12 17 15 3" xfId="2896"/>
    <cellStyle name="Calculation 12 17 15 3 2" xfId="2897"/>
    <cellStyle name="Calculation 12 17 15 4" xfId="2898"/>
    <cellStyle name="Calculation 12 17 15 5" xfId="40169"/>
    <cellStyle name="Calculation 12 17 16" xfId="2899"/>
    <cellStyle name="Calculation 12 17 16 2" xfId="2900"/>
    <cellStyle name="Calculation 12 17 16 2 2" xfId="2901"/>
    <cellStyle name="Calculation 12 17 16 2 3" xfId="40170"/>
    <cellStyle name="Calculation 12 17 16 3" xfId="2902"/>
    <cellStyle name="Calculation 12 17 16 3 2" xfId="2903"/>
    <cellStyle name="Calculation 12 17 16 4" xfId="2904"/>
    <cellStyle name="Calculation 12 17 16 5" xfId="40171"/>
    <cellStyle name="Calculation 12 17 17" xfId="2905"/>
    <cellStyle name="Calculation 12 17 17 2" xfId="2906"/>
    <cellStyle name="Calculation 12 17 17 2 2" xfId="2907"/>
    <cellStyle name="Calculation 12 17 17 2 3" xfId="40172"/>
    <cellStyle name="Calculation 12 17 17 3" xfId="2908"/>
    <cellStyle name="Calculation 12 17 17 3 2" xfId="2909"/>
    <cellStyle name="Calculation 12 17 17 4" xfId="2910"/>
    <cellStyle name="Calculation 12 17 17 5" xfId="40173"/>
    <cellStyle name="Calculation 12 17 18" xfId="2911"/>
    <cellStyle name="Calculation 12 17 18 2" xfId="2912"/>
    <cellStyle name="Calculation 12 17 18 2 2" xfId="2913"/>
    <cellStyle name="Calculation 12 17 18 2 3" xfId="40174"/>
    <cellStyle name="Calculation 12 17 18 3" xfId="2914"/>
    <cellStyle name="Calculation 12 17 18 3 2" xfId="2915"/>
    <cellStyle name="Calculation 12 17 18 4" xfId="2916"/>
    <cellStyle name="Calculation 12 17 18 5" xfId="40175"/>
    <cellStyle name="Calculation 12 17 19" xfId="2917"/>
    <cellStyle name="Calculation 12 17 19 2" xfId="2918"/>
    <cellStyle name="Calculation 12 17 19 2 2" xfId="2919"/>
    <cellStyle name="Calculation 12 17 19 2 3" xfId="40176"/>
    <cellStyle name="Calculation 12 17 19 3" xfId="2920"/>
    <cellStyle name="Calculation 12 17 19 3 2" xfId="2921"/>
    <cellStyle name="Calculation 12 17 19 4" xfId="2922"/>
    <cellStyle name="Calculation 12 17 19 5" xfId="40177"/>
    <cellStyle name="Calculation 12 17 2" xfId="2923"/>
    <cellStyle name="Calculation 12 17 2 2" xfId="2924"/>
    <cellStyle name="Calculation 12 17 2 2 2" xfId="2925"/>
    <cellStyle name="Calculation 12 17 2 2 3" xfId="40178"/>
    <cellStyle name="Calculation 12 17 2 3" xfId="2926"/>
    <cellStyle name="Calculation 12 17 2 3 2" xfId="2927"/>
    <cellStyle name="Calculation 12 17 2 4" xfId="2928"/>
    <cellStyle name="Calculation 12 17 2 5" xfId="40179"/>
    <cellStyle name="Calculation 12 17 20" xfId="2929"/>
    <cellStyle name="Calculation 12 17 20 2" xfId="2930"/>
    <cellStyle name="Calculation 12 17 20 2 2" xfId="40180"/>
    <cellStyle name="Calculation 12 17 20 2 3" xfId="40181"/>
    <cellStyle name="Calculation 12 17 20 3" xfId="40182"/>
    <cellStyle name="Calculation 12 17 20 4" xfId="40183"/>
    <cellStyle name="Calculation 12 17 20 5" xfId="40184"/>
    <cellStyle name="Calculation 12 17 21" xfId="2931"/>
    <cellStyle name="Calculation 12 17 21 2" xfId="2932"/>
    <cellStyle name="Calculation 12 17 22" xfId="2933"/>
    <cellStyle name="Calculation 12 17 22 2" xfId="2934"/>
    <cellStyle name="Calculation 12 17 3" xfId="2935"/>
    <cellStyle name="Calculation 12 17 3 2" xfId="2936"/>
    <cellStyle name="Calculation 12 17 3 2 2" xfId="2937"/>
    <cellStyle name="Calculation 12 17 3 2 3" xfId="40185"/>
    <cellStyle name="Calculation 12 17 3 3" xfId="2938"/>
    <cellStyle name="Calculation 12 17 3 3 2" xfId="2939"/>
    <cellStyle name="Calculation 12 17 3 4" xfId="2940"/>
    <cellStyle name="Calculation 12 17 3 5" xfId="40186"/>
    <cellStyle name="Calculation 12 17 4" xfId="2941"/>
    <cellStyle name="Calculation 12 17 4 2" xfId="2942"/>
    <cellStyle name="Calculation 12 17 4 2 2" xfId="2943"/>
    <cellStyle name="Calculation 12 17 4 2 3" xfId="40187"/>
    <cellStyle name="Calculation 12 17 4 3" xfId="2944"/>
    <cellStyle name="Calculation 12 17 4 3 2" xfId="2945"/>
    <cellStyle name="Calculation 12 17 4 4" xfId="2946"/>
    <cellStyle name="Calculation 12 17 4 5" xfId="40188"/>
    <cellStyle name="Calculation 12 17 5" xfId="2947"/>
    <cellStyle name="Calculation 12 17 5 2" xfId="2948"/>
    <cellStyle name="Calculation 12 17 5 2 2" xfId="2949"/>
    <cellStyle name="Calculation 12 17 5 2 3" xfId="40189"/>
    <cellStyle name="Calculation 12 17 5 3" xfId="2950"/>
    <cellStyle name="Calculation 12 17 5 3 2" xfId="2951"/>
    <cellStyle name="Calculation 12 17 5 4" xfId="2952"/>
    <cellStyle name="Calculation 12 17 5 5" xfId="40190"/>
    <cellStyle name="Calculation 12 17 6" xfId="2953"/>
    <cellStyle name="Calculation 12 17 6 2" xfId="2954"/>
    <cellStyle name="Calculation 12 17 6 2 2" xfId="2955"/>
    <cellStyle name="Calculation 12 17 6 2 3" xfId="40191"/>
    <cellStyle name="Calculation 12 17 6 3" xfId="2956"/>
    <cellStyle name="Calculation 12 17 6 3 2" xfId="2957"/>
    <cellStyle name="Calculation 12 17 6 4" xfId="2958"/>
    <cellStyle name="Calculation 12 17 6 5" xfId="40192"/>
    <cellStyle name="Calculation 12 17 7" xfId="2959"/>
    <cellStyle name="Calculation 12 17 7 2" xfId="2960"/>
    <cellStyle name="Calculation 12 17 7 2 2" xfId="2961"/>
    <cellStyle name="Calculation 12 17 7 2 3" xfId="40193"/>
    <cellStyle name="Calculation 12 17 7 3" xfId="2962"/>
    <cellStyle name="Calculation 12 17 7 3 2" xfId="2963"/>
    <cellStyle name="Calculation 12 17 7 4" xfId="2964"/>
    <cellStyle name="Calculation 12 17 7 5" xfId="40194"/>
    <cellStyle name="Calculation 12 17 8" xfId="2965"/>
    <cellStyle name="Calculation 12 17 8 2" xfId="2966"/>
    <cellStyle name="Calculation 12 17 8 2 2" xfId="2967"/>
    <cellStyle name="Calculation 12 17 8 2 3" xfId="40195"/>
    <cellStyle name="Calculation 12 17 8 3" xfId="2968"/>
    <cellStyle name="Calculation 12 17 8 3 2" xfId="2969"/>
    <cellStyle name="Calculation 12 17 8 4" xfId="2970"/>
    <cellStyle name="Calculation 12 17 8 5" xfId="40196"/>
    <cellStyle name="Calculation 12 17 9" xfId="2971"/>
    <cellStyle name="Calculation 12 17 9 2" xfId="2972"/>
    <cellStyle name="Calculation 12 17 9 2 2" xfId="2973"/>
    <cellStyle name="Calculation 12 17 9 2 3" xfId="40197"/>
    <cellStyle name="Calculation 12 17 9 3" xfId="2974"/>
    <cellStyle name="Calculation 12 17 9 3 2" xfId="2975"/>
    <cellStyle name="Calculation 12 17 9 4" xfId="2976"/>
    <cellStyle name="Calculation 12 17 9 5" xfId="40198"/>
    <cellStyle name="Calculation 12 18" xfId="2977"/>
    <cellStyle name="Calculation 12 18 10" xfId="2978"/>
    <cellStyle name="Calculation 12 18 10 2" xfId="2979"/>
    <cellStyle name="Calculation 12 18 10 2 2" xfId="2980"/>
    <cellStyle name="Calculation 12 18 10 2 3" xfId="40199"/>
    <cellStyle name="Calculation 12 18 10 3" xfId="2981"/>
    <cellStyle name="Calculation 12 18 10 3 2" xfId="2982"/>
    <cellStyle name="Calculation 12 18 10 4" xfId="2983"/>
    <cellStyle name="Calculation 12 18 10 5" xfId="40200"/>
    <cellStyle name="Calculation 12 18 11" xfId="2984"/>
    <cellStyle name="Calculation 12 18 11 2" xfId="2985"/>
    <cellStyle name="Calculation 12 18 11 2 2" xfId="2986"/>
    <cellStyle name="Calculation 12 18 11 2 3" xfId="40201"/>
    <cellStyle name="Calculation 12 18 11 3" xfId="2987"/>
    <cellStyle name="Calculation 12 18 11 3 2" xfId="2988"/>
    <cellStyle name="Calculation 12 18 11 4" xfId="2989"/>
    <cellStyle name="Calculation 12 18 11 5" xfId="40202"/>
    <cellStyle name="Calculation 12 18 12" xfId="2990"/>
    <cellStyle name="Calculation 12 18 12 2" xfId="2991"/>
    <cellStyle name="Calculation 12 18 12 2 2" xfId="2992"/>
    <cellStyle name="Calculation 12 18 12 2 3" xfId="40203"/>
    <cellStyle name="Calculation 12 18 12 3" xfId="2993"/>
    <cellStyle name="Calculation 12 18 12 3 2" xfId="2994"/>
    <cellStyle name="Calculation 12 18 12 4" xfId="2995"/>
    <cellStyle name="Calculation 12 18 12 5" xfId="40204"/>
    <cellStyle name="Calculation 12 18 13" xfId="2996"/>
    <cellStyle name="Calculation 12 18 13 2" xfId="2997"/>
    <cellStyle name="Calculation 12 18 13 2 2" xfId="2998"/>
    <cellStyle name="Calculation 12 18 13 2 3" xfId="40205"/>
    <cellStyle name="Calculation 12 18 13 3" xfId="2999"/>
    <cellStyle name="Calculation 12 18 13 3 2" xfId="3000"/>
    <cellStyle name="Calculation 12 18 13 4" xfId="3001"/>
    <cellStyle name="Calculation 12 18 13 5" xfId="40206"/>
    <cellStyle name="Calculation 12 18 14" xfId="3002"/>
    <cellStyle name="Calculation 12 18 14 2" xfId="3003"/>
    <cellStyle name="Calculation 12 18 14 2 2" xfId="3004"/>
    <cellStyle name="Calculation 12 18 14 2 3" xfId="40207"/>
    <cellStyle name="Calculation 12 18 14 3" xfId="3005"/>
    <cellStyle name="Calculation 12 18 14 3 2" xfId="3006"/>
    <cellStyle name="Calculation 12 18 14 4" xfId="3007"/>
    <cellStyle name="Calculation 12 18 14 5" xfId="40208"/>
    <cellStyle name="Calculation 12 18 15" xfId="3008"/>
    <cellStyle name="Calculation 12 18 15 2" xfId="3009"/>
    <cellStyle name="Calculation 12 18 15 2 2" xfId="3010"/>
    <cellStyle name="Calculation 12 18 15 2 3" xfId="40209"/>
    <cellStyle name="Calculation 12 18 15 3" xfId="3011"/>
    <cellStyle name="Calculation 12 18 15 3 2" xfId="3012"/>
    <cellStyle name="Calculation 12 18 15 4" xfId="3013"/>
    <cellStyle name="Calculation 12 18 15 5" xfId="40210"/>
    <cellStyle name="Calculation 12 18 16" xfId="3014"/>
    <cellStyle name="Calculation 12 18 16 2" xfId="3015"/>
    <cellStyle name="Calculation 12 18 16 2 2" xfId="3016"/>
    <cellStyle name="Calculation 12 18 16 2 3" xfId="40211"/>
    <cellStyle name="Calculation 12 18 16 3" xfId="3017"/>
    <cellStyle name="Calculation 12 18 16 3 2" xfId="3018"/>
    <cellStyle name="Calculation 12 18 16 4" xfId="3019"/>
    <cellStyle name="Calculation 12 18 16 5" xfId="40212"/>
    <cellStyle name="Calculation 12 18 17" xfId="3020"/>
    <cellStyle name="Calculation 12 18 17 2" xfId="3021"/>
    <cellStyle name="Calculation 12 18 17 2 2" xfId="3022"/>
    <cellStyle name="Calculation 12 18 17 2 3" xfId="40213"/>
    <cellStyle name="Calculation 12 18 17 3" xfId="3023"/>
    <cellStyle name="Calculation 12 18 17 3 2" xfId="3024"/>
    <cellStyle name="Calculation 12 18 17 4" xfId="3025"/>
    <cellStyle name="Calculation 12 18 17 5" xfId="40214"/>
    <cellStyle name="Calculation 12 18 18" xfId="3026"/>
    <cellStyle name="Calculation 12 18 18 2" xfId="3027"/>
    <cellStyle name="Calculation 12 18 18 2 2" xfId="3028"/>
    <cellStyle name="Calculation 12 18 18 2 3" xfId="40215"/>
    <cellStyle name="Calculation 12 18 18 3" xfId="3029"/>
    <cellStyle name="Calculation 12 18 18 3 2" xfId="3030"/>
    <cellStyle name="Calculation 12 18 18 4" xfId="3031"/>
    <cellStyle name="Calculation 12 18 18 5" xfId="40216"/>
    <cellStyle name="Calculation 12 18 19" xfId="3032"/>
    <cellStyle name="Calculation 12 18 19 2" xfId="3033"/>
    <cellStyle name="Calculation 12 18 19 2 2" xfId="3034"/>
    <cellStyle name="Calculation 12 18 19 2 3" xfId="40217"/>
    <cellStyle name="Calculation 12 18 19 3" xfId="3035"/>
    <cellStyle name="Calculation 12 18 19 3 2" xfId="3036"/>
    <cellStyle name="Calculation 12 18 19 4" xfId="3037"/>
    <cellStyle name="Calculation 12 18 19 5" xfId="40218"/>
    <cellStyle name="Calculation 12 18 2" xfId="3038"/>
    <cellStyle name="Calculation 12 18 2 2" xfId="3039"/>
    <cellStyle name="Calculation 12 18 2 2 2" xfId="3040"/>
    <cellStyle name="Calculation 12 18 2 2 3" xfId="40219"/>
    <cellStyle name="Calculation 12 18 2 3" xfId="3041"/>
    <cellStyle name="Calculation 12 18 2 3 2" xfId="3042"/>
    <cellStyle name="Calculation 12 18 2 4" xfId="3043"/>
    <cellStyle name="Calculation 12 18 2 5" xfId="40220"/>
    <cellStyle name="Calculation 12 18 20" xfId="3044"/>
    <cellStyle name="Calculation 12 18 20 2" xfId="3045"/>
    <cellStyle name="Calculation 12 18 20 2 2" xfId="40221"/>
    <cellStyle name="Calculation 12 18 20 2 3" xfId="40222"/>
    <cellStyle name="Calculation 12 18 20 3" xfId="40223"/>
    <cellStyle name="Calculation 12 18 20 4" xfId="40224"/>
    <cellStyle name="Calculation 12 18 20 5" xfId="40225"/>
    <cellStyle name="Calculation 12 18 21" xfId="3046"/>
    <cellStyle name="Calculation 12 18 21 2" xfId="3047"/>
    <cellStyle name="Calculation 12 18 22" xfId="3048"/>
    <cellStyle name="Calculation 12 18 22 2" xfId="3049"/>
    <cellStyle name="Calculation 12 18 3" xfId="3050"/>
    <cellStyle name="Calculation 12 18 3 2" xfId="3051"/>
    <cellStyle name="Calculation 12 18 3 2 2" xfId="3052"/>
    <cellStyle name="Calculation 12 18 3 2 3" xfId="40226"/>
    <cellStyle name="Calculation 12 18 3 3" xfId="3053"/>
    <cellStyle name="Calculation 12 18 3 3 2" xfId="3054"/>
    <cellStyle name="Calculation 12 18 3 4" xfId="3055"/>
    <cellStyle name="Calculation 12 18 3 5" xfId="40227"/>
    <cellStyle name="Calculation 12 18 4" xfId="3056"/>
    <cellStyle name="Calculation 12 18 4 2" xfId="3057"/>
    <cellStyle name="Calculation 12 18 4 2 2" xfId="3058"/>
    <cellStyle name="Calculation 12 18 4 2 3" xfId="40228"/>
    <cellStyle name="Calculation 12 18 4 3" xfId="3059"/>
    <cellStyle name="Calculation 12 18 4 3 2" xfId="3060"/>
    <cellStyle name="Calculation 12 18 4 4" xfId="3061"/>
    <cellStyle name="Calculation 12 18 4 5" xfId="40229"/>
    <cellStyle name="Calculation 12 18 5" xfId="3062"/>
    <cellStyle name="Calculation 12 18 5 2" xfId="3063"/>
    <cellStyle name="Calculation 12 18 5 2 2" xfId="3064"/>
    <cellStyle name="Calculation 12 18 5 2 3" xfId="40230"/>
    <cellStyle name="Calculation 12 18 5 3" xfId="3065"/>
    <cellStyle name="Calculation 12 18 5 3 2" xfId="3066"/>
    <cellStyle name="Calculation 12 18 5 4" xfId="3067"/>
    <cellStyle name="Calculation 12 18 5 5" xfId="40231"/>
    <cellStyle name="Calculation 12 18 6" xfId="3068"/>
    <cellStyle name="Calculation 12 18 6 2" xfId="3069"/>
    <cellStyle name="Calculation 12 18 6 2 2" xfId="3070"/>
    <cellStyle name="Calculation 12 18 6 2 3" xfId="40232"/>
    <cellStyle name="Calculation 12 18 6 3" xfId="3071"/>
    <cellStyle name="Calculation 12 18 6 3 2" xfId="3072"/>
    <cellStyle name="Calculation 12 18 6 4" xfId="3073"/>
    <cellStyle name="Calculation 12 18 6 5" xfId="40233"/>
    <cellStyle name="Calculation 12 18 7" xfId="3074"/>
    <cellStyle name="Calculation 12 18 7 2" xfId="3075"/>
    <cellStyle name="Calculation 12 18 7 2 2" xfId="3076"/>
    <cellStyle name="Calculation 12 18 7 2 3" xfId="40234"/>
    <cellStyle name="Calculation 12 18 7 3" xfId="3077"/>
    <cellStyle name="Calculation 12 18 7 3 2" xfId="3078"/>
    <cellStyle name="Calculation 12 18 7 4" xfId="3079"/>
    <cellStyle name="Calculation 12 18 7 5" xfId="40235"/>
    <cellStyle name="Calculation 12 18 8" xfId="3080"/>
    <cellStyle name="Calculation 12 18 8 2" xfId="3081"/>
    <cellStyle name="Calculation 12 18 8 2 2" xfId="3082"/>
    <cellStyle name="Calculation 12 18 8 2 3" xfId="40236"/>
    <cellStyle name="Calculation 12 18 8 3" xfId="3083"/>
    <cellStyle name="Calculation 12 18 8 3 2" xfId="3084"/>
    <cellStyle name="Calculation 12 18 8 4" xfId="3085"/>
    <cellStyle name="Calculation 12 18 8 5" xfId="40237"/>
    <cellStyle name="Calculation 12 18 9" xfId="3086"/>
    <cellStyle name="Calculation 12 18 9 2" xfId="3087"/>
    <cellStyle name="Calculation 12 18 9 2 2" xfId="3088"/>
    <cellStyle name="Calculation 12 18 9 2 3" xfId="40238"/>
    <cellStyle name="Calculation 12 18 9 3" xfId="3089"/>
    <cellStyle name="Calculation 12 18 9 3 2" xfId="3090"/>
    <cellStyle name="Calculation 12 18 9 4" xfId="3091"/>
    <cellStyle name="Calculation 12 18 9 5" xfId="40239"/>
    <cellStyle name="Calculation 12 19" xfId="3092"/>
    <cellStyle name="Calculation 12 19 10" xfId="3093"/>
    <cellStyle name="Calculation 12 19 10 2" xfId="3094"/>
    <cellStyle name="Calculation 12 19 10 2 2" xfId="3095"/>
    <cellStyle name="Calculation 12 19 10 2 3" xfId="40240"/>
    <cellStyle name="Calculation 12 19 10 3" xfId="3096"/>
    <cellStyle name="Calculation 12 19 10 3 2" xfId="3097"/>
    <cellStyle name="Calculation 12 19 10 4" xfId="3098"/>
    <cellStyle name="Calculation 12 19 10 5" xfId="40241"/>
    <cellStyle name="Calculation 12 19 11" xfId="3099"/>
    <cellStyle name="Calculation 12 19 11 2" xfId="3100"/>
    <cellStyle name="Calculation 12 19 11 2 2" xfId="3101"/>
    <cellStyle name="Calculation 12 19 11 2 3" xfId="40242"/>
    <cellStyle name="Calculation 12 19 11 3" xfId="3102"/>
    <cellStyle name="Calculation 12 19 11 3 2" xfId="3103"/>
    <cellStyle name="Calculation 12 19 11 4" xfId="3104"/>
    <cellStyle name="Calculation 12 19 11 5" xfId="40243"/>
    <cellStyle name="Calculation 12 19 12" xfId="3105"/>
    <cellStyle name="Calculation 12 19 12 2" xfId="3106"/>
    <cellStyle name="Calculation 12 19 12 2 2" xfId="3107"/>
    <cellStyle name="Calculation 12 19 12 2 3" xfId="40244"/>
    <cellStyle name="Calculation 12 19 12 3" xfId="3108"/>
    <cellStyle name="Calculation 12 19 12 3 2" xfId="3109"/>
    <cellStyle name="Calculation 12 19 12 4" xfId="3110"/>
    <cellStyle name="Calculation 12 19 12 5" xfId="40245"/>
    <cellStyle name="Calculation 12 19 13" xfId="3111"/>
    <cellStyle name="Calculation 12 19 13 2" xfId="3112"/>
    <cellStyle name="Calculation 12 19 13 2 2" xfId="3113"/>
    <cellStyle name="Calculation 12 19 13 2 3" xfId="40246"/>
    <cellStyle name="Calculation 12 19 13 3" xfId="3114"/>
    <cellStyle name="Calculation 12 19 13 3 2" xfId="3115"/>
    <cellStyle name="Calculation 12 19 13 4" xfId="3116"/>
    <cellStyle name="Calculation 12 19 13 5" xfId="40247"/>
    <cellStyle name="Calculation 12 19 14" xfId="3117"/>
    <cellStyle name="Calculation 12 19 14 2" xfId="3118"/>
    <cellStyle name="Calculation 12 19 14 2 2" xfId="3119"/>
    <cellStyle name="Calculation 12 19 14 2 3" xfId="40248"/>
    <cellStyle name="Calculation 12 19 14 3" xfId="3120"/>
    <cellStyle name="Calculation 12 19 14 3 2" xfId="3121"/>
    <cellStyle name="Calculation 12 19 14 4" xfId="3122"/>
    <cellStyle name="Calculation 12 19 14 5" xfId="40249"/>
    <cellStyle name="Calculation 12 19 15" xfId="3123"/>
    <cellStyle name="Calculation 12 19 15 2" xfId="3124"/>
    <cellStyle name="Calculation 12 19 15 2 2" xfId="3125"/>
    <cellStyle name="Calculation 12 19 15 2 3" xfId="40250"/>
    <cellStyle name="Calculation 12 19 15 3" xfId="3126"/>
    <cellStyle name="Calculation 12 19 15 3 2" xfId="3127"/>
    <cellStyle name="Calculation 12 19 15 4" xfId="3128"/>
    <cellStyle name="Calculation 12 19 15 5" xfId="40251"/>
    <cellStyle name="Calculation 12 19 16" xfId="3129"/>
    <cellStyle name="Calculation 12 19 16 2" xfId="3130"/>
    <cellStyle name="Calculation 12 19 16 2 2" xfId="3131"/>
    <cellStyle name="Calculation 12 19 16 2 3" xfId="40252"/>
    <cellStyle name="Calculation 12 19 16 3" xfId="3132"/>
    <cellStyle name="Calculation 12 19 16 3 2" xfId="3133"/>
    <cellStyle name="Calculation 12 19 16 4" xfId="3134"/>
    <cellStyle name="Calculation 12 19 16 5" xfId="40253"/>
    <cellStyle name="Calculation 12 19 17" xfId="3135"/>
    <cellStyle name="Calculation 12 19 17 2" xfId="3136"/>
    <cellStyle name="Calculation 12 19 17 2 2" xfId="3137"/>
    <cellStyle name="Calculation 12 19 17 2 3" xfId="40254"/>
    <cellStyle name="Calculation 12 19 17 3" xfId="3138"/>
    <cellStyle name="Calculation 12 19 17 3 2" xfId="3139"/>
    <cellStyle name="Calculation 12 19 17 4" xfId="3140"/>
    <cellStyle name="Calculation 12 19 17 5" xfId="40255"/>
    <cellStyle name="Calculation 12 19 18" xfId="3141"/>
    <cellStyle name="Calculation 12 19 18 2" xfId="3142"/>
    <cellStyle name="Calculation 12 19 18 2 2" xfId="3143"/>
    <cellStyle name="Calculation 12 19 18 2 3" xfId="40256"/>
    <cellStyle name="Calculation 12 19 18 3" xfId="3144"/>
    <cellStyle name="Calculation 12 19 18 3 2" xfId="3145"/>
    <cellStyle name="Calculation 12 19 18 4" xfId="3146"/>
    <cellStyle name="Calculation 12 19 18 5" xfId="40257"/>
    <cellStyle name="Calculation 12 19 19" xfId="3147"/>
    <cellStyle name="Calculation 12 19 19 2" xfId="3148"/>
    <cellStyle name="Calculation 12 19 19 2 2" xfId="3149"/>
    <cellStyle name="Calculation 12 19 19 2 3" xfId="40258"/>
    <cellStyle name="Calculation 12 19 19 3" xfId="3150"/>
    <cellStyle name="Calculation 12 19 19 3 2" xfId="3151"/>
    <cellStyle name="Calculation 12 19 19 4" xfId="3152"/>
    <cellStyle name="Calculation 12 19 19 5" xfId="40259"/>
    <cellStyle name="Calculation 12 19 2" xfId="3153"/>
    <cellStyle name="Calculation 12 19 2 2" xfId="3154"/>
    <cellStyle name="Calculation 12 19 2 2 2" xfId="3155"/>
    <cellStyle name="Calculation 12 19 2 2 3" xfId="40260"/>
    <cellStyle name="Calculation 12 19 2 3" xfId="3156"/>
    <cellStyle name="Calculation 12 19 2 3 2" xfId="3157"/>
    <cellStyle name="Calculation 12 19 2 4" xfId="3158"/>
    <cellStyle name="Calculation 12 19 2 5" xfId="40261"/>
    <cellStyle name="Calculation 12 19 20" xfId="3159"/>
    <cellStyle name="Calculation 12 19 20 2" xfId="3160"/>
    <cellStyle name="Calculation 12 19 20 2 2" xfId="40262"/>
    <cellStyle name="Calculation 12 19 20 2 3" xfId="40263"/>
    <cellStyle name="Calculation 12 19 20 3" xfId="40264"/>
    <cellStyle name="Calculation 12 19 20 4" xfId="40265"/>
    <cellStyle name="Calculation 12 19 20 5" xfId="40266"/>
    <cellStyle name="Calculation 12 19 21" xfId="3161"/>
    <cellStyle name="Calculation 12 19 21 2" xfId="3162"/>
    <cellStyle name="Calculation 12 19 22" xfId="3163"/>
    <cellStyle name="Calculation 12 19 22 2" xfId="3164"/>
    <cellStyle name="Calculation 12 19 3" xfId="3165"/>
    <cellStyle name="Calculation 12 19 3 2" xfId="3166"/>
    <cellStyle name="Calculation 12 19 3 2 2" xfId="3167"/>
    <cellStyle name="Calculation 12 19 3 2 3" xfId="40267"/>
    <cellStyle name="Calculation 12 19 3 3" xfId="3168"/>
    <cellStyle name="Calculation 12 19 3 3 2" xfId="3169"/>
    <cellStyle name="Calculation 12 19 3 4" xfId="3170"/>
    <cellStyle name="Calculation 12 19 3 5" xfId="40268"/>
    <cellStyle name="Calculation 12 19 4" xfId="3171"/>
    <cellStyle name="Calculation 12 19 4 2" xfId="3172"/>
    <cellStyle name="Calculation 12 19 4 2 2" xfId="3173"/>
    <cellStyle name="Calculation 12 19 4 2 3" xfId="40269"/>
    <cellStyle name="Calculation 12 19 4 3" xfId="3174"/>
    <cellStyle name="Calculation 12 19 4 3 2" xfId="3175"/>
    <cellStyle name="Calculation 12 19 4 4" xfId="3176"/>
    <cellStyle name="Calculation 12 19 4 5" xfId="40270"/>
    <cellStyle name="Calculation 12 19 5" xfId="3177"/>
    <cellStyle name="Calculation 12 19 5 2" xfId="3178"/>
    <cellStyle name="Calculation 12 19 5 2 2" xfId="3179"/>
    <cellStyle name="Calculation 12 19 5 2 3" xfId="40271"/>
    <cellStyle name="Calculation 12 19 5 3" xfId="3180"/>
    <cellStyle name="Calculation 12 19 5 3 2" xfId="3181"/>
    <cellStyle name="Calculation 12 19 5 4" xfId="3182"/>
    <cellStyle name="Calculation 12 19 5 5" xfId="40272"/>
    <cellStyle name="Calculation 12 19 6" xfId="3183"/>
    <cellStyle name="Calculation 12 19 6 2" xfId="3184"/>
    <cellStyle name="Calculation 12 19 6 2 2" xfId="3185"/>
    <cellStyle name="Calculation 12 19 6 2 3" xfId="40273"/>
    <cellStyle name="Calculation 12 19 6 3" xfId="3186"/>
    <cellStyle name="Calculation 12 19 6 3 2" xfId="3187"/>
    <cellStyle name="Calculation 12 19 6 4" xfId="3188"/>
    <cellStyle name="Calculation 12 19 6 5" xfId="40274"/>
    <cellStyle name="Calculation 12 19 7" xfId="3189"/>
    <cellStyle name="Calculation 12 19 7 2" xfId="3190"/>
    <cellStyle name="Calculation 12 19 7 2 2" xfId="3191"/>
    <cellStyle name="Calculation 12 19 7 2 3" xfId="40275"/>
    <cellStyle name="Calculation 12 19 7 3" xfId="3192"/>
    <cellStyle name="Calculation 12 19 7 3 2" xfId="3193"/>
    <cellStyle name="Calculation 12 19 7 4" xfId="3194"/>
    <cellStyle name="Calculation 12 19 7 5" xfId="40276"/>
    <cellStyle name="Calculation 12 19 8" xfId="3195"/>
    <cellStyle name="Calculation 12 19 8 2" xfId="3196"/>
    <cellStyle name="Calculation 12 19 8 2 2" xfId="3197"/>
    <cellStyle name="Calculation 12 19 8 2 3" xfId="40277"/>
    <cellStyle name="Calculation 12 19 8 3" xfId="3198"/>
    <cellStyle name="Calculation 12 19 8 3 2" xfId="3199"/>
    <cellStyle name="Calculation 12 19 8 4" xfId="3200"/>
    <cellStyle name="Calculation 12 19 8 5" xfId="40278"/>
    <cellStyle name="Calculation 12 19 9" xfId="3201"/>
    <cellStyle name="Calculation 12 19 9 2" xfId="3202"/>
    <cellStyle name="Calculation 12 19 9 2 2" xfId="3203"/>
    <cellStyle name="Calculation 12 19 9 2 3" xfId="40279"/>
    <cellStyle name="Calculation 12 19 9 3" xfId="3204"/>
    <cellStyle name="Calculation 12 19 9 3 2" xfId="3205"/>
    <cellStyle name="Calculation 12 19 9 4" xfId="3206"/>
    <cellStyle name="Calculation 12 19 9 5" xfId="40280"/>
    <cellStyle name="Calculation 12 2" xfId="3207"/>
    <cellStyle name="Calculation 12 2 10" xfId="3208"/>
    <cellStyle name="Calculation 12 2 10 2" xfId="3209"/>
    <cellStyle name="Calculation 12 2 10 2 2" xfId="3210"/>
    <cellStyle name="Calculation 12 2 10 2 3" xfId="40281"/>
    <cellStyle name="Calculation 12 2 10 3" xfId="3211"/>
    <cellStyle name="Calculation 12 2 10 3 2" xfId="3212"/>
    <cellStyle name="Calculation 12 2 10 4" xfId="3213"/>
    <cellStyle name="Calculation 12 2 10 5" xfId="40282"/>
    <cellStyle name="Calculation 12 2 11" xfId="3214"/>
    <cellStyle name="Calculation 12 2 11 2" xfId="3215"/>
    <cellStyle name="Calculation 12 2 11 2 2" xfId="3216"/>
    <cellStyle name="Calculation 12 2 11 2 3" xfId="40283"/>
    <cellStyle name="Calculation 12 2 11 3" xfId="3217"/>
    <cellStyle name="Calculation 12 2 11 3 2" xfId="3218"/>
    <cellStyle name="Calculation 12 2 11 4" xfId="3219"/>
    <cellStyle name="Calculation 12 2 11 5" xfId="40284"/>
    <cellStyle name="Calculation 12 2 12" xfId="3220"/>
    <cellStyle name="Calculation 12 2 12 2" xfId="3221"/>
    <cellStyle name="Calculation 12 2 12 2 2" xfId="3222"/>
    <cellStyle name="Calculation 12 2 12 2 3" xfId="40285"/>
    <cellStyle name="Calculation 12 2 12 3" xfId="3223"/>
    <cellStyle name="Calculation 12 2 12 3 2" xfId="3224"/>
    <cellStyle name="Calculation 12 2 12 4" xfId="3225"/>
    <cellStyle name="Calculation 12 2 12 5" xfId="40286"/>
    <cellStyle name="Calculation 12 2 13" xfId="3226"/>
    <cellStyle name="Calculation 12 2 13 2" xfId="3227"/>
    <cellStyle name="Calculation 12 2 13 2 2" xfId="3228"/>
    <cellStyle name="Calculation 12 2 13 2 3" xfId="40287"/>
    <cellStyle name="Calculation 12 2 13 3" xfId="3229"/>
    <cellStyle name="Calculation 12 2 13 3 2" xfId="3230"/>
    <cellStyle name="Calculation 12 2 13 4" xfId="3231"/>
    <cellStyle name="Calculation 12 2 13 5" xfId="40288"/>
    <cellStyle name="Calculation 12 2 14" xfId="3232"/>
    <cellStyle name="Calculation 12 2 14 2" xfId="3233"/>
    <cellStyle name="Calculation 12 2 14 2 2" xfId="3234"/>
    <cellStyle name="Calculation 12 2 14 2 3" xfId="40289"/>
    <cellStyle name="Calculation 12 2 14 3" xfId="3235"/>
    <cellStyle name="Calculation 12 2 14 3 2" xfId="3236"/>
    <cellStyle name="Calculation 12 2 14 4" xfId="3237"/>
    <cellStyle name="Calculation 12 2 14 5" xfId="40290"/>
    <cellStyle name="Calculation 12 2 15" xfId="3238"/>
    <cellStyle name="Calculation 12 2 15 2" xfId="3239"/>
    <cellStyle name="Calculation 12 2 15 2 2" xfId="3240"/>
    <cellStyle name="Calculation 12 2 15 2 3" xfId="40291"/>
    <cellStyle name="Calculation 12 2 15 3" xfId="3241"/>
    <cellStyle name="Calculation 12 2 15 3 2" xfId="3242"/>
    <cellStyle name="Calculation 12 2 15 4" xfId="3243"/>
    <cellStyle name="Calculation 12 2 15 5" xfId="40292"/>
    <cellStyle name="Calculation 12 2 16" xfId="3244"/>
    <cellStyle name="Calculation 12 2 16 2" xfId="3245"/>
    <cellStyle name="Calculation 12 2 16 2 2" xfId="3246"/>
    <cellStyle name="Calculation 12 2 16 2 3" xfId="40293"/>
    <cellStyle name="Calculation 12 2 16 3" xfId="3247"/>
    <cellStyle name="Calculation 12 2 16 3 2" xfId="3248"/>
    <cellStyle name="Calculation 12 2 16 4" xfId="3249"/>
    <cellStyle name="Calculation 12 2 16 5" xfId="40294"/>
    <cellStyle name="Calculation 12 2 17" xfId="3250"/>
    <cellStyle name="Calculation 12 2 17 2" xfId="3251"/>
    <cellStyle name="Calculation 12 2 17 2 2" xfId="3252"/>
    <cellStyle name="Calculation 12 2 17 2 3" xfId="40295"/>
    <cellStyle name="Calculation 12 2 17 3" xfId="3253"/>
    <cellStyle name="Calculation 12 2 17 3 2" xfId="3254"/>
    <cellStyle name="Calculation 12 2 17 4" xfId="3255"/>
    <cellStyle name="Calculation 12 2 17 5" xfId="40296"/>
    <cellStyle name="Calculation 12 2 18" xfId="3256"/>
    <cellStyle name="Calculation 12 2 18 2" xfId="3257"/>
    <cellStyle name="Calculation 12 2 18 2 2" xfId="3258"/>
    <cellStyle name="Calculation 12 2 18 2 3" xfId="40297"/>
    <cellStyle name="Calculation 12 2 18 3" xfId="3259"/>
    <cellStyle name="Calculation 12 2 18 3 2" xfId="3260"/>
    <cellStyle name="Calculation 12 2 18 4" xfId="3261"/>
    <cellStyle name="Calculation 12 2 18 5" xfId="40298"/>
    <cellStyle name="Calculation 12 2 19" xfId="3262"/>
    <cellStyle name="Calculation 12 2 19 2" xfId="3263"/>
    <cellStyle name="Calculation 12 2 19 2 2" xfId="3264"/>
    <cellStyle name="Calculation 12 2 19 2 3" xfId="40299"/>
    <cellStyle name="Calculation 12 2 19 3" xfId="3265"/>
    <cellStyle name="Calculation 12 2 19 3 2" xfId="3266"/>
    <cellStyle name="Calculation 12 2 19 4" xfId="3267"/>
    <cellStyle name="Calculation 12 2 19 5" xfId="40300"/>
    <cellStyle name="Calculation 12 2 2" xfId="3268"/>
    <cellStyle name="Calculation 12 2 2 2" xfId="3269"/>
    <cellStyle name="Calculation 12 2 2 2 2" xfId="3270"/>
    <cellStyle name="Calculation 12 2 2 2 3" xfId="40301"/>
    <cellStyle name="Calculation 12 2 2 3" xfId="3271"/>
    <cellStyle name="Calculation 12 2 2 3 2" xfId="3272"/>
    <cellStyle name="Calculation 12 2 2 4" xfId="3273"/>
    <cellStyle name="Calculation 12 2 2 5" xfId="40302"/>
    <cellStyle name="Calculation 12 2 20" xfId="3274"/>
    <cellStyle name="Calculation 12 2 20 2" xfId="3275"/>
    <cellStyle name="Calculation 12 2 20 2 2" xfId="40303"/>
    <cellStyle name="Calculation 12 2 20 2 3" xfId="40304"/>
    <cellStyle name="Calculation 12 2 20 3" xfId="40305"/>
    <cellStyle name="Calculation 12 2 20 4" xfId="40306"/>
    <cellStyle name="Calculation 12 2 20 5" xfId="40307"/>
    <cellStyle name="Calculation 12 2 21" xfId="3276"/>
    <cellStyle name="Calculation 12 2 21 2" xfId="3277"/>
    <cellStyle name="Calculation 12 2 22" xfId="3278"/>
    <cellStyle name="Calculation 12 2 22 2" xfId="3279"/>
    <cellStyle name="Calculation 12 2 3" xfId="3280"/>
    <cellStyle name="Calculation 12 2 3 2" xfId="3281"/>
    <cellStyle name="Calculation 12 2 3 2 2" xfId="3282"/>
    <cellStyle name="Calculation 12 2 3 2 3" xfId="40308"/>
    <cellStyle name="Calculation 12 2 3 3" xfId="3283"/>
    <cellStyle name="Calculation 12 2 3 3 2" xfId="3284"/>
    <cellStyle name="Calculation 12 2 3 4" xfId="3285"/>
    <cellStyle name="Calculation 12 2 3 5" xfId="40309"/>
    <cellStyle name="Calculation 12 2 4" xfId="3286"/>
    <cellStyle name="Calculation 12 2 4 2" xfId="3287"/>
    <cellStyle name="Calculation 12 2 4 2 2" xfId="3288"/>
    <cellStyle name="Calculation 12 2 4 2 3" xfId="40310"/>
    <cellStyle name="Calculation 12 2 4 3" xfId="3289"/>
    <cellStyle name="Calculation 12 2 4 3 2" xfId="3290"/>
    <cellStyle name="Calculation 12 2 4 4" xfId="3291"/>
    <cellStyle name="Calculation 12 2 4 5" xfId="40311"/>
    <cellStyle name="Calculation 12 2 5" xfId="3292"/>
    <cellStyle name="Calculation 12 2 5 2" xfId="3293"/>
    <cellStyle name="Calculation 12 2 5 2 2" xfId="3294"/>
    <cellStyle name="Calculation 12 2 5 2 3" xfId="40312"/>
    <cellStyle name="Calculation 12 2 5 3" xfId="3295"/>
    <cellStyle name="Calculation 12 2 5 3 2" xfId="3296"/>
    <cellStyle name="Calculation 12 2 5 4" xfId="3297"/>
    <cellStyle name="Calculation 12 2 5 5" xfId="40313"/>
    <cellStyle name="Calculation 12 2 6" xfId="3298"/>
    <cellStyle name="Calculation 12 2 6 2" xfId="3299"/>
    <cellStyle name="Calculation 12 2 6 2 2" xfId="3300"/>
    <cellStyle name="Calculation 12 2 6 2 3" xfId="40314"/>
    <cellStyle name="Calculation 12 2 6 3" xfId="3301"/>
    <cellStyle name="Calculation 12 2 6 3 2" xfId="3302"/>
    <cellStyle name="Calculation 12 2 6 4" xfId="3303"/>
    <cellStyle name="Calculation 12 2 6 5" xfId="40315"/>
    <cellStyle name="Calculation 12 2 7" xfId="3304"/>
    <cellStyle name="Calculation 12 2 7 2" xfId="3305"/>
    <cellStyle name="Calculation 12 2 7 2 2" xfId="3306"/>
    <cellStyle name="Calculation 12 2 7 2 3" xfId="40316"/>
    <cellStyle name="Calculation 12 2 7 3" xfId="3307"/>
    <cellStyle name="Calculation 12 2 7 3 2" xfId="3308"/>
    <cellStyle name="Calculation 12 2 7 4" xfId="3309"/>
    <cellStyle name="Calculation 12 2 7 5" xfId="40317"/>
    <cellStyle name="Calculation 12 2 8" xfId="3310"/>
    <cellStyle name="Calculation 12 2 8 2" xfId="3311"/>
    <cellStyle name="Calculation 12 2 8 2 2" xfId="3312"/>
    <cellStyle name="Calculation 12 2 8 2 3" xfId="40318"/>
    <cellStyle name="Calculation 12 2 8 3" xfId="3313"/>
    <cellStyle name="Calculation 12 2 8 3 2" xfId="3314"/>
    <cellStyle name="Calculation 12 2 8 4" xfId="3315"/>
    <cellStyle name="Calculation 12 2 8 5" xfId="40319"/>
    <cellStyle name="Calculation 12 2 9" xfId="3316"/>
    <cellStyle name="Calculation 12 2 9 2" xfId="3317"/>
    <cellStyle name="Calculation 12 2 9 2 2" xfId="3318"/>
    <cellStyle name="Calculation 12 2 9 2 3" xfId="40320"/>
    <cellStyle name="Calculation 12 2 9 3" xfId="3319"/>
    <cellStyle name="Calculation 12 2 9 3 2" xfId="3320"/>
    <cellStyle name="Calculation 12 2 9 4" xfId="3321"/>
    <cellStyle name="Calculation 12 2 9 5" xfId="40321"/>
    <cellStyle name="Calculation 12 20" xfId="3322"/>
    <cellStyle name="Calculation 12 20 10" xfId="3323"/>
    <cellStyle name="Calculation 12 20 10 2" xfId="3324"/>
    <cellStyle name="Calculation 12 20 10 2 2" xfId="3325"/>
    <cellStyle name="Calculation 12 20 10 2 3" xfId="40322"/>
    <cellStyle name="Calculation 12 20 10 3" xfId="3326"/>
    <cellStyle name="Calculation 12 20 10 3 2" xfId="3327"/>
    <cellStyle name="Calculation 12 20 10 4" xfId="3328"/>
    <cellStyle name="Calculation 12 20 10 5" xfId="40323"/>
    <cellStyle name="Calculation 12 20 11" xfId="3329"/>
    <cellStyle name="Calculation 12 20 11 2" xfId="3330"/>
    <cellStyle name="Calculation 12 20 11 2 2" xfId="3331"/>
    <cellStyle name="Calculation 12 20 11 2 3" xfId="40324"/>
    <cellStyle name="Calculation 12 20 11 3" xfId="3332"/>
    <cellStyle name="Calculation 12 20 11 3 2" xfId="3333"/>
    <cellStyle name="Calculation 12 20 11 4" xfId="3334"/>
    <cellStyle name="Calculation 12 20 11 5" xfId="40325"/>
    <cellStyle name="Calculation 12 20 12" xfId="3335"/>
    <cellStyle name="Calculation 12 20 12 2" xfId="3336"/>
    <cellStyle name="Calculation 12 20 12 2 2" xfId="3337"/>
    <cellStyle name="Calculation 12 20 12 2 3" xfId="40326"/>
    <cellStyle name="Calculation 12 20 12 3" xfId="3338"/>
    <cellStyle name="Calculation 12 20 12 3 2" xfId="3339"/>
    <cellStyle name="Calculation 12 20 12 4" xfId="3340"/>
    <cellStyle name="Calculation 12 20 12 5" xfId="40327"/>
    <cellStyle name="Calculation 12 20 13" xfId="3341"/>
    <cellStyle name="Calculation 12 20 13 2" xfId="3342"/>
    <cellStyle name="Calculation 12 20 13 2 2" xfId="3343"/>
    <cellStyle name="Calculation 12 20 13 2 3" xfId="40328"/>
    <cellStyle name="Calculation 12 20 13 3" xfId="3344"/>
    <cellStyle name="Calculation 12 20 13 3 2" xfId="3345"/>
    <cellStyle name="Calculation 12 20 13 4" xfId="3346"/>
    <cellStyle name="Calculation 12 20 13 5" xfId="40329"/>
    <cellStyle name="Calculation 12 20 14" xfId="3347"/>
    <cellStyle name="Calculation 12 20 14 2" xfId="3348"/>
    <cellStyle name="Calculation 12 20 14 2 2" xfId="3349"/>
    <cellStyle name="Calculation 12 20 14 2 3" xfId="40330"/>
    <cellStyle name="Calculation 12 20 14 3" xfId="3350"/>
    <cellStyle name="Calculation 12 20 14 3 2" xfId="3351"/>
    <cellStyle name="Calculation 12 20 14 4" xfId="3352"/>
    <cellStyle name="Calculation 12 20 14 5" xfId="40331"/>
    <cellStyle name="Calculation 12 20 15" xfId="3353"/>
    <cellStyle name="Calculation 12 20 15 2" xfId="3354"/>
    <cellStyle name="Calculation 12 20 15 2 2" xfId="3355"/>
    <cellStyle name="Calculation 12 20 15 2 3" xfId="40332"/>
    <cellStyle name="Calculation 12 20 15 3" xfId="3356"/>
    <cellStyle name="Calculation 12 20 15 3 2" xfId="3357"/>
    <cellStyle name="Calculation 12 20 15 4" xfId="3358"/>
    <cellStyle name="Calculation 12 20 15 5" xfId="40333"/>
    <cellStyle name="Calculation 12 20 16" xfId="3359"/>
    <cellStyle name="Calculation 12 20 16 2" xfId="3360"/>
    <cellStyle name="Calculation 12 20 16 2 2" xfId="3361"/>
    <cellStyle name="Calculation 12 20 16 2 3" xfId="40334"/>
    <cellStyle name="Calculation 12 20 16 3" xfId="3362"/>
    <cellStyle name="Calculation 12 20 16 3 2" xfId="3363"/>
    <cellStyle name="Calculation 12 20 16 4" xfId="3364"/>
    <cellStyle name="Calculation 12 20 16 5" xfId="40335"/>
    <cellStyle name="Calculation 12 20 17" xfId="3365"/>
    <cellStyle name="Calculation 12 20 17 2" xfId="3366"/>
    <cellStyle name="Calculation 12 20 17 2 2" xfId="3367"/>
    <cellStyle name="Calculation 12 20 17 2 3" xfId="40336"/>
    <cellStyle name="Calculation 12 20 17 3" xfId="3368"/>
    <cellStyle name="Calculation 12 20 17 3 2" xfId="3369"/>
    <cellStyle name="Calculation 12 20 17 4" xfId="3370"/>
    <cellStyle name="Calculation 12 20 17 5" xfId="40337"/>
    <cellStyle name="Calculation 12 20 18" xfId="3371"/>
    <cellStyle name="Calculation 12 20 18 2" xfId="3372"/>
    <cellStyle name="Calculation 12 20 18 2 2" xfId="3373"/>
    <cellStyle name="Calculation 12 20 18 2 3" xfId="40338"/>
    <cellStyle name="Calculation 12 20 18 3" xfId="3374"/>
    <cellStyle name="Calculation 12 20 18 3 2" xfId="3375"/>
    <cellStyle name="Calculation 12 20 18 4" xfId="3376"/>
    <cellStyle name="Calculation 12 20 18 5" xfId="40339"/>
    <cellStyle name="Calculation 12 20 19" xfId="3377"/>
    <cellStyle name="Calculation 12 20 19 2" xfId="3378"/>
    <cellStyle name="Calculation 12 20 19 2 2" xfId="3379"/>
    <cellStyle name="Calculation 12 20 19 2 3" xfId="40340"/>
    <cellStyle name="Calculation 12 20 19 3" xfId="3380"/>
    <cellStyle name="Calculation 12 20 19 3 2" xfId="3381"/>
    <cellStyle name="Calculation 12 20 19 4" xfId="3382"/>
    <cellStyle name="Calculation 12 20 19 5" xfId="40341"/>
    <cellStyle name="Calculation 12 20 2" xfId="3383"/>
    <cellStyle name="Calculation 12 20 2 2" xfId="3384"/>
    <cellStyle name="Calculation 12 20 2 2 2" xfId="3385"/>
    <cellStyle name="Calculation 12 20 2 2 3" xfId="40342"/>
    <cellStyle name="Calculation 12 20 2 3" xfId="3386"/>
    <cellStyle name="Calculation 12 20 2 3 2" xfId="3387"/>
    <cellStyle name="Calculation 12 20 2 4" xfId="3388"/>
    <cellStyle name="Calculation 12 20 2 5" xfId="40343"/>
    <cellStyle name="Calculation 12 20 20" xfId="3389"/>
    <cellStyle name="Calculation 12 20 20 2" xfId="3390"/>
    <cellStyle name="Calculation 12 20 20 2 2" xfId="40344"/>
    <cellStyle name="Calculation 12 20 20 2 3" xfId="40345"/>
    <cellStyle name="Calculation 12 20 20 3" xfId="40346"/>
    <cellStyle name="Calculation 12 20 20 4" xfId="40347"/>
    <cellStyle name="Calculation 12 20 20 5" xfId="40348"/>
    <cellStyle name="Calculation 12 20 21" xfId="3391"/>
    <cellStyle name="Calculation 12 20 21 2" xfId="3392"/>
    <cellStyle name="Calculation 12 20 22" xfId="3393"/>
    <cellStyle name="Calculation 12 20 22 2" xfId="3394"/>
    <cellStyle name="Calculation 12 20 3" xfId="3395"/>
    <cellStyle name="Calculation 12 20 3 2" xfId="3396"/>
    <cellStyle name="Calculation 12 20 3 2 2" xfId="3397"/>
    <cellStyle name="Calculation 12 20 3 2 3" xfId="40349"/>
    <cellStyle name="Calculation 12 20 3 3" xfId="3398"/>
    <cellStyle name="Calculation 12 20 3 3 2" xfId="3399"/>
    <cellStyle name="Calculation 12 20 3 4" xfId="3400"/>
    <cellStyle name="Calculation 12 20 3 5" xfId="40350"/>
    <cellStyle name="Calculation 12 20 4" xfId="3401"/>
    <cellStyle name="Calculation 12 20 4 2" xfId="3402"/>
    <cellStyle name="Calculation 12 20 4 2 2" xfId="3403"/>
    <cellStyle name="Calculation 12 20 4 2 3" xfId="40351"/>
    <cellStyle name="Calculation 12 20 4 3" xfId="3404"/>
    <cellStyle name="Calculation 12 20 4 3 2" xfId="3405"/>
    <cellStyle name="Calculation 12 20 4 4" xfId="3406"/>
    <cellStyle name="Calculation 12 20 4 5" xfId="40352"/>
    <cellStyle name="Calculation 12 20 5" xfId="3407"/>
    <cellStyle name="Calculation 12 20 5 2" xfId="3408"/>
    <cellStyle name="Calculation 12 20 5 2 2" xfId="3409"/>
    <cellStyle name="Calculation 12 20 5 2 3" xfId="40353"/>
    <cellStyle name="Calculation 12 20 5 3" xfId="3410"/>
    <cellStyle name="Calculation 12 20 5 3 2" xfId="3411"/>
    <cellStyle name="Calculation 12 20 5 4" xfId="3412"/>
    <cellStyle name="Calculation 12 20 5 5" xfId="40354"/>
    <cellStyle name="Calculation 12 20 6" xfId="3413"/>
    <cellStyle name="Calculation 12 20 6 2" xfId="3414"/>
    <cellStyle name="Calculation 12 20 6 2 2" xfId="3415"/>
    <cellStyle name="Calculation 12 20 6 2 3" xfId="40355"/>
    <cellStyle name="Calculation 12 20 6 3" xfId="3416"/>
    <cellStyle name="Calculation 12 20 6 3 2" xfId="3417"/>
    <cellStyle name="Calculation 12 20 6 4" xfId="3418"/>
    <cellStyle name="Calculation 12 20 6 5" xfId="40356"/>
    <cellStyle name="Calculation 12 20 7" xfId="3419"/>
    <cellStyle name="Calculation 12 20 7 2" xfId="3420"/>
    <cellStyle name="Calculation 12 20 7 2 2" xfId="3421"/>
    <cellStyle name="Calculation 12 20 7 2 3" xfId="40357"/>
    <cellStyle name="Calculation 12 20 7 3" xfId="3422"/>
    <cellStyle name="Calculation 12 20 7 3 2" xfId="3423"/>
    <cellStyle name="Calculation 12 20 7 4" xfId="3424"/>
    <cellStyle name="Calculation 12 20 7 5" xfId="40358"/>
    <cellStyle name="Calculation 12 20 8" xfId="3425"/>
    <cellStyle name="Calculation 12 20 8 2" xfId="3426"/>
    <cellStyle name="Calculation 12 20 8 2 2" xfId="3427"/>
    <cellStyle name="Calculation 12 20 8 2 3" xfId="40359"/>
    <cellStyle name="Calculation 12 20 8 3" xfId="3428"/>
    <cellStyle name="Calculation 12 20 8 3 2" xfId="3429"/>
    <cellStyle name="Calculation 12 20 8 4" xfId="3430"/>
    <cellStyle name="Calculation 12 20 8 5" xfId="40360"/>
    <cellStyle name="Calculation 12 20 9" xfId="3431"/>
    <cellStyle name="Calculation 12 20 9 2" xfId="3432"/>
    <cellStyle name="Calculation 12 20 9 2 2" xfId="3433"/>
    <cellStyle name="Calculation 12 20 9 2 3" xfId="40361"/>
    <cellStyle name="Calculation 12 20 9 3" xfId="3434"/>
    <cellStyle name="Calculation 12 20 9 3 2" xfId="3435"/>
    <cellStyle name="Calculation 12 20 9 4" xfId="3436"/>
    <cellStyle name="Calculation 12 20 9 5" xfId="40362"/>
    <cellStyle name="Calculation 12 21" xfId="3437"/>
    <cellStyle name="Calculation 12 21 10" xfId="3438"/>
    <cellStyle name="Calculation 12 21 10 2" xfId="3439"/>
    <cellStyle name="Calculation 12 21 10 2 2" xfId="3440"/>
    <cellStyle name="Calculation 12 21 10 2 3" xfId="40363"/>
    <cellStyle name="Calculation 12 21 10 3" xfId="3441"/>
    <cellStyle name="Calculation 12 21 10 3 2" xfId="3442"/>
    <cellStyle name="Calculation 12 21 10 4" xfId="3443"/>
    <cellStyle name="Calculation 12 21 10 5" xfId="40364"/>
    <cellStyle name="Calculation 12 21 11" xfId="3444"/>
    <cellStyle name="Calculation 12 21 11 2" xfId="3445"/>
    <cellStyle name="Calculation 12 21 11 2 2" xfId="3446"/>
    <cellStyle name="Calculation 12 21 11 2 3" xfId="40365"/>
    <cellStyle name="Calculation 12 21 11 3" xfId="3447"/>
    <cellStyle name="Calculation 12 21 11 3 2" xfId="3448"/>
    <cellStyle name="Calculation 12 21 11 4" xfId="3449"/>
    <cellStyle name="Calculation 12 21 11 5" xfId="40366"/>
    <cellStyle name="Calculation 12 21 12" xfId="3450"/>
    <cellStyle name="Calculation 12 21 12 2" xfId="3451"/>
    <cellStyle name="Calculation 12 21 12 2 2" xfId="3452"/>
    <cellStyle name="Calculation 12 21 12 2 3" xfId="40367"/>
    <cellStyle name="Calculation 12 21 12 3" xfId="3453"/>
    <cellStyle name="Calculation 12 21 12 3 2" xfId="3454"/>
    <cellStyle name="Calculation 12 21 12 4" xfId="3455"/>
    <cellStyle name="Calculation 12 21 12 5" xfId="40368"/>
    <cellStyle name="Calculation 12 21 13" xfId="3456"/>
    <cellStyle name="Calculation 12 21 13 2" xfId="3457"/>
    <cellStyle name="Calculation 12 21 13 2 2" xfId="3458"/>
    <cellStyle name="Calculation 12 21 13 2 3" xfId="40369"/>
    <cellStyle name="Calculation 12 21 13 3" xfId="3459"/>
    <cellStyle name="Calculation 12 21 13 3 2" xfId="3460"/>
    <cellStyle name="Calculation 12 21 13 4" xfId="3461"/>
    <cellStyle name="Calculation 12 21 13 5" xfId="40370"/>
    <cellStyle name="Calculation 12 21 14" xfId="3462"/>
    <cellStyle name="Calculation 12 21 14 2" xfId="3463"/>
    <cellStyle name="Calculation 12 21 14 2 2" xfId="3464"/>
    <cellStyle name="Calculation 12 21 14 2 3" xfId="40371"/>
    <cellStyle name="Calculation 12 21 14 3" xfId="3465"/>
    <cellStyle name="Calculation 12 21 14 3 2" xfId="3466"/>
    <cellStyle name="Calculation 12 21 14 4" xfId="3467"/>
    <cellStyle name="Calculation 12 21 14 5" xfId="40372"/>
    <cellStyle name="Calculation 12 21 15" xfId="3468"/>
    <cellStyle name="Calculation 12 21 15 2" xfId="3469"/>
    <cellStyle name="Calculation 12 21 15 2 2" xfId="3470"/>
    <cellStyle name="Calculation 12 21 15 2 3" xfId="40373"/>
    <cellStyle name="Calculation 12 21 15 3" xfId="3471"/>
    <cellStyle name="Calculation 12 21 15 3 2" xfId="3472"/>
    <cellStyle name="Calculation 12 21 15 4" xfId="3473"/>
    <cellStyle name="Calculation 12 21 15 5" xfId="40374"/>
    <cellStyle name="Calculation 12 21 16" xfId="3474"/>
    <cellStyle name="Calculation 12 21 16 2" xfId="3475"/>
    <cellStyle name="Calculation 12 21 16 2 2" xfId="3476"/>
    <cellStyle name="Calculation 12 21 16 2 3" xfId="40375"/>
    <cellStyle name="Calculation 12 21 16 3" xfId="3477"/>
    <cellStyle name="Calculation 12 21 16 3 2" xfId="3478"/>
    <cellStyle name="Calculation 12 21 16 4" xfId="3479"/>
    <cellStyle name="Calculation 12 21 16 5" xfId="40376"/>
    <cellStyle name="Calculation 12 21 17" xfId="3480"/>
    <cellStyle name="Calculation 12 21 17 2" xfId="3481"/>
    <cellStyle name="Calculation 12 21 17 2 2" xfId="3482"/>
    <cellStyle name="Calculation 12 21 17 2 3" xfId="40377"/>
    <cellStyle name="Calculation 12 21 17 3" xfId="3483"/>
    <cellStyle name="Calculation 12 21 17 3 2" xfId="3484"/>
    <cellStyle name="Calculation 12 21 17 4" xfId="3485"/>
    <cellStyle name="Calculation 12 21 17 5" xfId="40378"/>
    <cellStyle name="Calculation 12 21 18" xfId="3486"/>
    <cellStyle name="Calculation 12 21 18 2" xfId="3487"/>
    <cellStyle name="Calculation 12 21 18 2 2" xfId="3488"/>
    <cellStyle name="Calculation 12 21 18 2 3" xfId="40379"/>
    <cellStyle name="Calculation 12 21 18 3" xfId="3489"/>
    <cellStyle name="Calculation 12 21 18 3 2" xfId="3490"/>
    <cellStyle name="Calculation 12 21 18 4" xfId="3491"/>
    <cellStyle name="Calculation 12 21 18 5" xfId="40380"/>
    <cellStyle name="Calculation 12 21 19" xfId="3492"/>
    <cellStyle name="Calculation 12 21 19 2" xfId="3493"/>
    <cellStyle name="Calculation 12 21 19 2 2" xfId="3494"/>
    <cellStyle name="Calculation 12 21 19 2 3" xfId="40381"/>
    <cellStyle name="Calculation 12 21 19 3" xfId="3495"/>
    <cellStyle name="Calculation 12 21 19 3 2" xfId="3496"/>
    <cellStyle name="Calculation 12 21 19 4" xfId="3497"/>
    <cellStyle name="Calculation 12 21 19 5" xfId="40382"/>
    <cellStyle name="Calculation 12 21 2" xfId="3498"/>
    <cellStyle name="Calculation 12 21 2 2" xfId="3499"/>
    <cellStyle name="Calculation 12 21 2 2 2" xfId="3500"/>
    <cellStyle name="Calculation 12 21 2 2 3" xfId="40383"/>
    <cellStyle name="Calculation 12 21 2 3" xfId="3501"/>
    <cellStyle name="Calculation 12 21 2 3 2" xfId="3502"/>
    <cellStyle name="Calculation 12 21 2 4" xfId="3503"/>
    <cellStyle name="Calculation 12 21 2 5" xfId="40384"/>
    <cellStyle name="Calculation 12 21 20" xfId="3504"/>
    <cellStyle name="Calculation 12 21 20 2" xfId="3505"/>
    <cellStyle name="Calculation 12 21 20 2 2" xfId="40385"/>
    <cellStyle name="Calculation 12 21 20 2 3" xfId="40386"/>
    <cellStyle name="Calculation 12 21 20 3" xfId="40387"/>
    <cellStyle name="Calculation 12 21 20 4" xfId="40388"/>
    <cellStyle name="Calculation 12 21 20 5" xfId="40389"/>
    <cellStyle name="Calculation 12 21 21" xfId="3506"/>
    <cellStyle name="Calculation 12 21 21 2" xfId="3507"/>
    <cellStyle name="Calculation 12 21 22" xfId="3508"/>
    <cellStyle name="Calculation 12 21 22 2" xfId="3509"/>
    <cellStyle name="Calculation 12 21 3" xfId="3510"/>
    <cellStyle name="Calculation 12 21 3 2" xfId="3511"/>
    <cellStyle name="Calculation 12 21 3 2 2" xfId="3512"/>
    <cellStyle name="Calculation 12 21 3 2 3" xfId="40390"/>
    <cellStyle name="Calculation 12 21 3 3" xfId="3513"/>
    <cellStyle name="Calculation 12 21 3 3 2" xfId="3514"/>
    <cellStyle name="Calculation 12 21 3 4" xfId="3515"/>
    <cellStyle name="Calculation 12 21 3 5" xfId="40391"/>
    <cellStyle name="Calculation 12 21 4" xfId="3516"/>
    <cellStyle name="Calculation 12 21 4 2" xfId="3517"/>
    <cellStyle name="Calculation 12 21 4 2 2" xfId="3518"/>
    <cellStyle name="Calculation 12 21 4 2 3" xfId="40392"/>
    <cellStyle name="Calculation 12 21 4 3" xfId="3519"/>
    <cellStyle name="Calculation 12 21 4 3 2" xfId="3520"/>
    <cellStyle name="Calculation 12 21 4 4" xfId="3521"/>
    <cellStyle name="Calculation 12 21 4 5" xfId="40393"/>
    <cellStyle name="Calculation 12 21 5" xfId="3522"/>
    <cellStyle name="Calculation 12 21 5 2" xfId="3523"/>
    <cellStyle name="Calculation 12 21 5 2 2" xfId="3524"/>
    <cellStyle name="Calculation 12 21 5 2 3" xfId="40394"/>
    <cellStyle name="Calculation 12 21 5 3" xfId="3525"/>
    <cellStyle name="Calculation 12 21 5 3 2" xfId="3526"/>
    <cellStyle name="Calculation 12 21 5 4" xfId="3527"/>
    <cellStyle name="Calculation 12 21 5 5" xfId="40395"/>
    <cellStyle name="Calculation 12 21 6" xfId="3528"/>
    <cellStyle name="Calculation 12 21 6 2" xfId="3529"/>
    <cellStyle name="Calculation 12 21 6 2 2" xfId="3530"/>
    <cellStyle name="Calculation 12 21 6 2 3" xfId="40396"/>
    <cellStyle name="Calculation 12 21 6 3" xfId="3531"/>
    <cellStyle name="Calculation 12 21 6 3 2" xfId="3532"/>
    <cellStyle name="Calculation 12 21 6 4" xfId="3533"/>
    <cellStyle name="Calculation 12 21 6 5" xfId="40397"/>
    <cellStyle name="Calculation 12 21 7" xfId="3534"/>
    <cellStyle name="Calculation 12 21 7 2" xfId="3535"/>
    <cellStyle name="Calculation 12 21 7 2 2" xfId="3536"/>
    <cellStyle name="Calculation 12 21 7 2 3" xfId="40398"/>
    <cellStyle name="Calculation 12 21 7 3" xfId="3537"/>
    <cellStyle name="Calculation 12 21 7 3 2" xfId="3538"/>
    <cellStyle name="Calculation 12 21 7 4" xfId="3539"/>
    <cellStyle name="Calculation 12 21 7 5" xfId="40399"/>
    <cellStyle name="Calculation 12 21 8" xfId="3540"/>
    <cellStyle name="Calculation 12 21 8 2" xfId="3541"/>
    <cellStyle name="Calculation 12 21 8 2 2" xfId="3542"/>
    <cellStyle name="Calculation 12 21 8 2 3" xfId="40400"/>
    <cellStyle name="Calculation 12 21 8 3" xfId="3543"/>
    <cellStyle name="Calculation 12 21 8 3 2" xfId="3544"/>
    <cellStyle name="Calculation 12 21 8 4" xfId="3545"/>
    <cellStyle name="Calculation 12 21 8 5" xfId="40401"/>
    <cellStyle name="Calculation 12 21 9" xfId="3546"/>
    <cellStyle name="Calculation 12 21 9 2" xfId="3547"/>
    <cellStyle name="Calculation 12 21 9 2 2" xfId="3548"/>
    <cellStyle name="Calculation 12 21 9 2 3" xfId="40402"/>
    <cellStyle name="Calculation 12 21 9 3" xfId="3549"/>
    <cellStyle name="Calculation 12 21 9 3 2" xfId="3550"/>
    <cellStyle name="Calculation 12 21 9 4" xfId="3551"/>
    <cellStyle name="Calculation 12 21 9 5" xfId="40403"/>
    <cellStyle name="Calculation 12 22" xfId="3552"/>
    <cellStyle name="Calculation 12 22 10" xfId="3553"/>
    <cellStyle name="Calculation 12 22 10 2" xfId="3554"/>
    <cellStyle name="Calculation 12 22 10 2 2" xfId="3555"/>
    <cellStyle name="Calculation 12 22 10 2 3" xfId="40404"/>
    <cellStyle name="Calculation 12 22 10 3" xfId="3556"/>
    <cellStyle name="Calculation 12 22 10 3 2" xfId="3557"/>
    <cellStyle name="Calculation 12 22 10 4" xfId="3558"/>
    <cellStyle name="Calculation 12 22 10 5" xfId="40405"/>
    <cellStyle name="Calculation 12 22 11" xfId="3559"/>
    <cellStyle name="Calculation 12 22 11 2" xfId="3560"/>
    <cellStyle name="Calculation 12 22 11 2 2" xfId="3561"/>
    <cellStyle name="Calculation 12 22 11 2 3" xfId="40406"/>
    <cellStyle name="Calculation 12 22 11 3" xfId="3562"/>
    <cellStyle name="Calculation 12 22 11 3 2" xfId="3563"/>
    <cellStyle name="Calculation 12 22 11 4" xfId="3564"/>
    <cellStyle name="Calculation 12 22 11 5" xfId="40407"/>
    <cellStyle name="Calculation 12 22 12" xfId="3565"/>
    <cellStyle name="Calculation 12 22 12 2" xfId="3566"/>
    <cellStyle name="Calculation 12 22 12 2 2" xfId="3567"/>
    <cellStyle name="Calculation 12 22 12 2 3" xfId="40408"/>
    <cellStyle name="Calculation 12 22 12 3" xfId="3568"/>
    <cellStyle name="Calculation 12 22 12 3 2" xfId="3569"/>
    <cellStyle name="Calculation 12 22 12 4" xfId="3570"/>
    <cellStyle name="Calculation 12 22 12 5" xfId="40409"/>
    <cellStyle name="Calculation 12 22 13" xfId="3571"/>
    <cellStyle name="Calculation 12 22 13 2" xfId="3572"/>
    <cellStyle name="Calculation 12 22 13 2 2" xfId="3573"/>
    <cellStyle name="Calculation 12 22 13 2 3" xfId="40410"/>
    <cellStyle name="Calculation 12 22 13 3" xfId="3574"/>
    <cellStyle name="Calculation 12 22 13 3 2" xfId="3575"/>
    <cellStyle name="Calculation 12 22 13 4" xfId="3576"/>
    <cellStyle name="Calculation 12 22 13 5" xfId="40411"/>
    <cellStyle name="Calculation 12 22 14" xfId="3577"/>
    <cellStyle name="Calculation 12 22 14 2" xfId="3578"/>
    <cellStyle name="Calculation 12 22 14 2 2" xfId="3579"/>
    <cellStyle name="Calculation 12 22 14 2 3" xfId="40412"/>
    <cellStyle name="Calculation 12 22 14 3" xfId="3580"/>
    <cellStyle name="Calculation 12 22 14 3 2" xfId="3581"/>
    <cellStyle name="Calculation 12 22 14 4" xfId="3582"/>
    <cellStyle name="Calculation 12 22 14 5" xfId="40413"/>
    <cellStyle name="Calculation 12 22 15" xfId="3583"/>
    <cellStyle name="Calculation 12 22 15 2" xfId="3584"/>
    <cellStyle name="Calculation 12 22 15 2 2" xfId="3585"/>
    <cellStyle name="Calculation 12 22 15 2 3" xfId="40414"/>
    <cellStyle name="Calculation 12 22 15 3" xfId="3586"/>
    <cellStyle name="Calculation 12 22 15 3 2" xfId="3587"/>
    <cellStyle name="Calculation 12 22 15 4" xfId="3588"/>
    <cellStyle name="Calculation 12 22 15 5" xfId="40415"/>
    <cellStyle name="Calculation 12 22 16" xfId="3589"/>
    <cellStyle name="Calculation 12 22 16 2" xfId="3590"/>
    <cellStyle name="Calculation 12 22 16 2 2" xfId="3591"/>
    <cellStyle name="Calculation 12 22 16 2 3" xfId="40416"/>
    <cellStyle name="Calculation 12 22 16 3" xfId="3592"/>
    <cellStyle name="Calculation 12 22 16 3 2" xfId="3593"/>
    <cellStyle name="Calculation 12 22 16 4" xfId="3594"/>
    <cellStyle name="Calculation 12 22 16 5" xfId="40417"/>
    <cellStyle name="Calculation 12 22 17" xfId="3595"/>
    <cellStyle name="Calculation 12 22 17 2" xfId="3596"/>
    <cellStyle name="Calculation 12 22 17 2 2" xfId="3597"/>
    <cellStyle name="Calculation 12 22 17 2 3" xfId="40418"/>
    <cellStyle name="Calculation 12 22 17 3" xfId="3598"/>
    <cellStyle name="Calculation 12 22 17 3 2" xfId="3599"/>
    <cellStyle name="Calculation 12 22 17 4" xfId="3600"/>
    <cellStyle name="Calculation 12 22 17 5" xfId="40419"/>
    <cellStyle name="Calculation 12 22 18" xfId="3601"/>
    <cellStyle name="Calculation 12 22 18 2" xfId="3602"/>
    <cellStyle name="Calculation 12 22 18 2 2" xfId="3603"/>
    <cellStyle name="Calculation 12 22 18 2 3" xfId="40420"/>
    <cellStyle name="Calculation 12 22 18 3" xfId="3604"/>
    <cellStyle name="Calculation 12 22 18 3 2" xfId="3605"/>
    <cellStyle name="Calculation 12 22 18 4" xfId="3606"/>
    <cellStyle name="Calculation 12 22 18 5" xfId="40421"/>
    <cellStyle name="Calculation 12 22 19" xfId="3607"/>
    <cellStyle name="Calculation 12 22 19 2" xfId="3608"/>
    <cellStyle name="Calculation 12 22 19 2 2" xfId="3609"/>
    <cellStyle name="Calculation 12 22 19 2 3" xfId="40422"/>
    <cellStyle name="Calculation 12 22 19 3" xfId="3610"/>
    <cellStyle name="Calculation 12 22 19 3 2" xfId="3611"/>
    <cellStyle name="Calculation 12 22 19 4" xfId="3612"/>
    <cellStyle name="Calculation 12 22 19 5" xfId="40423"/>
    <cellStyle name="Calculation 12 22 2" xfId="3613"/>
    <cellStyle name="Calculation 12 22 2 2" xfId="3614"/>
    <cellStyle name="Calculation 12 22 2 2 2" xfId="3615"/>
    <cellStyle name="Calculation 12 22 2 2 3" xfId="40424"/>
    <cellStyle name="Calculation 12 22 2 3" xfId="3616"/>
    <cellStyle name="Calculation 12 22 2 3 2" xfId="3617"/>
    <cellStyle name="Calculation 12 22 2 4" xfId="3618"/>
    <cellStyle name="Calculation 12 22 2 5" xfId="40425"/>
    <cellStyle name="Calculation 12 22 20" xfId="3619"/>
    <cellStyle name="Calculation 12 22 20 2" xfId="3620"/>
    <cellStyle name="Calculation 12 22 20 2 2" xfId="40426"/>
    <cellStyle name="Calculation 12 22 20 2 3" xfId="40427"/>
    <cellStyle name="Calculation 12 22 20 3" xfId="40428"/>
    <cellStyle name="Calculation 12 22 20 4" xfId="40429"/>
    <cellStyle name="Calculation 12 22 20 5" xfId="40430"/>
    <cellStyle name="Calculation 12 22 21" xfId="3621"/>
    <cellStyle name="Calculation 12 22 21 2" xfId="3622"/>
    <cellStyle name="Calculation 12 22 22" xfId="3623"/>
    <cellStyle name="Calculation 12 22 22 2" xfId="3624"/>
    <cellStyle name="Calculation 12 22 3" xfId="3625"/>
    <cellStyle name="Calculation 12 22 3 2" xfId="3626"/>
    <cellStyle name="Calculation 12 22 3 2 2" xfId="3627"/>
    <cellStyle name="Calculation 12 22 3 2 3" xfId="40431"/>
    <cellStyle name="Calculation 12 22 3 3" xfId="3628"/>
    <cellStyle name="Calculation 12 22 3 3 2" xfId="3629"/>
    <cellStyle name="Calculation 12 22 3 4" xfId="3630"/>
    <cellStyle name="Calculation 12 22 3 5" xfId="40432"/>
    <cellStyle name="Calculation 12 22 4" xfId="3631"/>
    <cellStyle name="Calculation 12 22 4 2" xfId="3632"/>
    <cellStyle name="Calculation 12 22 4 2 2" xfId="3633"/>
    <cellStyle name="Calculation 12 22 4 2 3" xfId="40433"/>
    <cellStyle name="Calculation 12 22 4 3" xfId="3634"/>
    <cellStyle name="Calculation 12 22 4 3 2" xfId="3635"/>
    <cellStyle name="Calculation 12 22 4 4" xfId="3636"/>
    <cellStyle name="Calculation 12 22 4 5" xfId="40434"/>
    <cellStyle name="Calculation 12 22 5" xfId="3637"/>
    <cellStyle name="Calculation 12 22 5 2" xfId="3638"/>
    <cellStyle name="Calculation 12 22 5 2 2" xfId="3639"/>
    <cellStyle name="Calculation 12 22 5 2 3" xfId="40435"/>
    <cellStyle name="Calculation 12 22 5 3" xfId="3640"/>
    <cellStyle name="Calculation 12 22 5 3 2" xfId="3641"/>
    <cellStyle name="Calculation 12 22 5 4" xfId="3642"/>
    <cellStyle name="Calculation 12 22 5 5" xfId="40436"/>
    <cellStyle name="Calculation 12 22 6" xfId="3643"/>
    <cellStyle name="Calculation 12 22 6 2" xfId="3644"/>
    <cellStyle name="Calculation 12 22 6 2 2" xfId="3645"/>
    <cellStyle name="Calculation 12 22 6 2 3" xfId="40437"/>
    <cellStyle name="Calculation 12 22 6 3" xfId="3646"/>
    <cellStyle name="Calculation 12 22 6 3 2" xfId="3647"/>
    <cellStyle name="Calculation 12 22 6 4" xfId="3648"/>
    <cellStyle name="Calculation 12 22 6 5" xfId="40438"/>
    <cellStyle name="Calculation 12 22 7" xfId="3649"/>
    <cellStyle name="Calculation 12 22 7 2" xfId="3650"/>
    <cellStyle name="Calculation 12 22 7 2 2" xfId="3651"/>
    <cellStyle name="Calculation 12 22 7 2 3" xfId="40439"/>
    <cellStyle name="Calculation 12 22 7 3" xfId="3652"/>
    <cellStyle name="Calculation 12 22 7 3 2" xfId="3653"/>
    <cellStyle name="Calculation 12 22 7 4" xfId="3654"/>
    <cellStyle name="Calculation 12 22 7 5" xfId="40440"/>
    <cellStyle name="Calculation 12 22 8" xfId="3655"/>
    <cellStyle name="Calculation 12 22 8 2" xfId="3656"/>
    <cellStyle name="Calculation 12 22 8 2 2" xfId="3657"/>
    <cellStyle name="Calculation 12 22 8 2 3" xfId="40441"/>
    <cellStyle name="Calculation 12 22 8 3" xfId="3658"/>
    <cellStyle name="Calculation 12 22 8 3 2" xfId="3659"/>
    <cellStyle name="Calculation 12 22 8 4" xfId="3660"/>
    <cellStyle name="Calculation 12 22 8 5" xfId="40442"/>
    <cellStyle name="Calculation 12 22 9" xfId="3661"/>
    <cellStyle name="Calculation 12 22 9 2" xfId="3662"/>
    <cellStyle name="Calculation 12 22 9 2 2" xfId="3663"/>
    <cellStyle name="Calculation 12 22 9 2 3" xfId="40443"/>
    <cellStyle name="Calculation 12 22 9 3" xfId="3664"/>
    <cellStyle name="Calculation 12 22 9 3 2" xfId="3665"/>
    <cellStyle name="Calculation 12 22 9 4" xfId="3666"/>
    <cellStyle name="Calculation 12 22 9 5" xfId="40444"/>
    <cellStyle name="Calculation 12 23" xfId="3667"/>
    <cellStyle name="Calculation 12 23 10" xfId="3668"/>
    <cellStyle name="Calculation 12 23 10 2" xfId="3669"/>
    <cellStyle name="Calculation 12 23 10 2 2" xfId="3670"/>
    <cellStyle name="Calculation 12 23 10 2 3" xfId="40445"/>
    <cellStyle name="Calculation 12 23 10 3" xfId="3671"/>
    <cellStyle name="Calculation 12 23 10 3 2" xfId="3672"/>
    <cellStyle name="Calculation 12 23 10 4" xfId="3673"/>
    <cellStyle name="Calculation 12 23 10 5" xfId="40446"/>
    <cellStyle name="Calculation 12 23 11" xfId="3674"/>
    <cellStyle name="Calculation 12 23 11 2" xfId="3675"/>
    <cellStyle name="Calculation 12 23 11 2 2" xfId="3676"/>
    <cellStyle name="Calculation 12 23 11 2 3" xfId="40447"/>
    <cellStyle name="Calculation 12 23 11 3" xfId="3677"/>
    <cellStyle name="Calculation 12 23 11 3 2" xfId="3678"/>
    <cellStyle name="Calculation 12 23 11 4" xfId="3679"/>
    <cellStyle name="Calculation 12 23 11 5" xfId="40448"/>
    <cellStyle name="Calculation 12 23 12" xfId="3680"/>
    <cellStyle name="Calculation 12 23 12 2" xfId="3681"/>
    <cellStyle name="Calculation 12 23 12 2 2" xfId="3682"/>
    <cellStyle name="Calculation 12 23 12 2 3" xfId="40449"/>
    <cellStyle name="Calculation 12 23 12 3" xfId="3683"/>
    <cellStyle name="Calculation 12 23 12 3 2" xfId="3684"/>
    <cellStyle name="Calculation 12 23 12 4" xfId="3685"/>
    <cellStyle name="Calculation 12 23 12 5" xfId="40450"/>
    <cellStyle name="Calculation 12 23 13" xfId="3686"/>
    <cellStyle name="Calculation 12 23 13 2" xfId="3687"/>
    <cellStyle name="Calculation 12 23 13 2 2" xfId="3688"/>
    <cellStyle name="Calculation 12 23 13 2 3" xfId="40451"/>
    <cellStyle name="Calculation 12 23 13 3" xfId="3689"/>
    <cellStyle name="Calculation 12 23 13 3 2" xfId="3690"/>
    <cellStyle name="Calculation 12 23 13 4" xfId="3691"/>
    <cellStyle name="Calculation 12 23 13 5" xfId="40452"/>
    <cellStyle name="Calculation 12 23 14" xfId="3692"/>
    <cellStyle name="Calculation 12 23 14 2" xfId="3693"/>
    <cellStyle name="Calculation 12 23 14 2 2" xfId="3694"/>
    <cellStyle name="Calculation 12 23 14 2 3" xfId="40453"/>
    <cellStyle name="Calculation 12 23 14 3" xfId="3695"/>
    <cellStyle name="Calculation 12 23 14 3 2" xfId="3696"/>
    <cellStyle name="Calculation 12 23 14 4" xfId="3697"/>
    <cellStyle name="Calculation 12 23 14 5" xfId="40454"/>
    <cellStyle name="Calculation 12 23 15" xfId="3698"/>
    <cellStyle name="Calculation 12 23 15 2" xfId="3699"/>
    <cellStyle name="Calculation 12 23 15 2 2" xfId="3700"/>
    <cellStyle name="Calculation 12 23 15 2 3" xfId="40455"/>
    <cellStyle name="Calculation 12 23 15 3" xfId="3701"/>
    <cellStyle name="Calculation 12 23 15 3 2" xfId="3702"/>
    <cellStyle name="Calculation 12 23 15 4" xfId="3703"/>
    <cellStyle name="Calculation 12 23 15 5" xfId="40456"/>
    <cellStyle name="Calculation 12 23 16" xfId="3704"/>
    <cellStyle name="Calculation 12 23 16 2" xfId="3705"/>
    <cellStyle name="Calculation 12 23 16 2 2" xfId="3706"/>
    <cellStyle name="Calculation 12 23 16 2 3" xfId="40457"/>
    <cellStyle name="Calculation 12 23 16 3" xfId="3707"/>
    <cellStyle name="Calculation 12 23 16 3 2" xfId="3708"/>
    <cellStyle name="Calculation 12 23 16 4" xfId="3709"/>
    <cellStyle name="Calculation 12 23 16 5" xfId="40458"/>
    <cellStyle name="Calculation 12 23 17" xfId="3710"/>
    <cellStyle name="Calculation 12 23 17 2" xfId="3711"/>
    <cellStyle name="Calculation 12 23 17 2 2" xfId="3712"/>
    <cellStyle name="Calculation 12 23 17 2 3" xfId="40459"/>
    <cellStyle name="Calculation 12 23 17 3" xfId="3713"/>
    <cellStyle name="Calculation 12 23 17 3 2" xfId="3714"/>
    <cellStyle name="Calculation 12 23 17 4" xfId="3715"/>
    <cellStyle name="Calculation 12 23 17 5" xfId="40460"/>
    <cellStyle name="Calculation 12 23 18" xfId="3716"/>
    <cellStyle name="Calculation 12 23 18 2" xfId="3717"/>
    <cellStyle name="Calculation 12 23 18 2 2" xfId="3718"/>
    <cellStyle name="Calculation 12 23 18 2 3" xfId="40461"/>
    <cellStyle name="Calculation 12 23 18 3" xfId="3719"/>
    <cellStyle name="Calculation 12 23 18 3 2" xfId="3720"/>
    <cellStyle name="Calculation 12 23 18 4" xfId="3721"/>
    <cellStyle name="Calculation 12 23 18 5" xfId="40462"/>
    <cellStyle name="Calculation 12 23 19" xfId="3722"/>
    <cellStyle name="Calculation 12 23 19 2" xfId="3723"/>
    <cellStyle name="Calculation 12 23 19 2 2" xfId="3724"/>
    <cellStyle name="Calculation 12 23 19 2 3" xfId="40463"/>
    <cellStyle name="Calculation 12 23 19 3" xfId="3725"/>
    <cellStyle name="Calculation 12 23 19 3 2" xfId="3726"/>
    <cellStyle name="Calculation 12 23 19 4" xfId="3727"/>
    <cellStyle name="Calculation 12 23 19 5" xfId="40464"/>
    <cellStyle name="Calculation 12 23 2" xfId="3728"/>
    <cellStyle name="Calculation 12 23 2 2" xfId="3729"/>
    <cellStyle name="Calculation 12 23 2 2 2" xfId="3730"/>
    <cellStyle name="Calculation 12 23 2 2 3" xfId="40465"/>
    <cellStyle name="Calculation 12 23 2 3" xfId="3731"/>
    <cellStyle name="Calculation 12 23 2 3 2" xfId="3732"/>
    <cellStyle name="Calculation 12 23 2 4" xfId="3733"/>
    <cellStyle name="Calculation 12 23 2 5" xfId="40466"/>
    <cellStyle name="Calculation 12 23 20" xfId="3734"/>
    <cellStyle name="Calculation 12 23 20 2" xfId="3735"/>
    <cellStyle name="Calculation 12 23 20 2 2" xfId="40467"/>
    <cellStyle name="Calculation 12 23 20 2 3" xfId="40468"/>
    <cellStyle name="Calculation 12 23 20 3" xfId="40469"/>
    <cellStyle name="Calculation 12 23 20 4" xfId="40470"/>
    <cellStyle name="Calculation 12 23 20 5" xfId="40471"/>
    <cellStyle name="Calculation 12 23 21" xfId="3736"/>
    <cellStyle name="Calculation 12 23 21 2" xfId="3737"/>
    <cellStyle name="Calculation 12 23 22" xfId="3738"/>
    <cellStyle name="Calculation 12 23 22 2" xfId="3739"/>
    <cellStyle name="Calculation 12 23 3" xfId="3740"/>
    <cellStyle name="Calculation 12 23 3 2" xfId="3741"/>
    <cellStyle name="Calculation 12 23 3 2 2" xfId="3742"/>
    <cellStyle name="Calculation 12 23 3 2 3" xfId="40472"/>
    <cellStyle name="Calculation 12 23 3 3" xfId="3743"/>
    <cellStyle name="Calculation 12 23 3 3 2" xfId="3744"/>
    <cellStyle name="Calculation 12 23 3 4" xfId="3745"/>
    <cellStyle name="Calculation 12 23 3 5" xfId="40473"/>
    <cellStyle name="Calculation 12 23 4" xfId="3746"/>
    <cellStyle name="Calculation 12 23 4 2" xfId="3747"/>
    <cellStyle name="Calculation 12 23 4 2 2" xfId="3748"/>
    <cellStyle name="Calculation 12 23 4 2 3" xfId="40474"/>
    <cellStyle name="Calculation 12 23 4 3" xfId="3749"/>
    <cellStyle name="Calculation 12 23 4 3 2" xfId="3750"/>
    <cellStyle name="Calculation 12 23 4 4" xfId="3751"/>
    <cellStyle name="Calculation 12 23 4 5" xfId="40475"/>
    <cellStyle name="Calculation 12 23 5" xfId="3752"/>
    <cellStyle name="Calculation 12 23 5 2" xfId="3753"/>
    <cellStyle name="Calculation 12 23 5 2 2" xfId="3754"/>
    <cellStyle name="Calculation 12 23 5 2 3" xfId="40476"/>
    <cellStyle name="Calculation 12 23 5 3" xfId="3755"/>
    <cellStyle name="Calculation 12 23 5 3 2" xfId="3756"/>
    <cellStyle name="Calculation 12 23 5 4" xfId="3757"/>
    <cellStyle name="Calculation 12 23 5 5" xfId="40477"/>
    <cellStyle name="Calculation 12 23 6" xfId="3758"/>
    <cellStyle name="Calculation 12 23 6 2" xfId="3759"/>
    <cellStyle name="Calculation 12 23 6 2 2" xfId="3760"/>
    <cellStyle name="Calculation 12 23 6 2 3" xfId="40478"/>
    <cellStyle name="Calculation 12 23 6 3" xfId="3761"/>
    <cellStyle name="Calculation 12 23 6 3 2" xfId="3762"/>
    <cellStyle name="Calculation 12 23 6 4" xfId="3763"/>
    <cellStyle name="Calculation 12 23 6 5" xfId="40479"/>
    <cellStyle name="Calculation 12 23 7" xfId="3764"/>
    <cellStyle name="Calculation 12 23 7 2" xfId="3765"/>
    <cellStyle name="Calculation 12 23 7 2 2" xfId="3766"/>
    <cellStyle name="Calculation 12 23 7 2 3" xfId="40480"/>
    <cellStyle name="Calculation 12 23 7 3" xfId="3767"/>
    <cellStyle name="Calculation 12 23 7 3 2" xfId="3768"/>
    <cellStyle name="Calculation 12 23 7 4" xfId="3769"/>
    <cellStyle name="Calculation 12 23 7 5" xfId="40481"/>
    <cellStyle name="Calculation 12 23 8" xfId="3770"/>
    <cellStyle name="Calculation 12 23 8 2" xfId="3771"/>
    <cellStyle name="Calculation 12 23 8 2 2" xfId="3772"/>
    <cellStyle name="Calculation 12 23 8 2 3" xfId="40482"/>
    <cellStyle name="Calculation 12 23 8 3" xfId="3773"/>
    <cellStyle name="Calculation 12 23 8 3 2" xfId="3774"/>
    <cellStyle name="Calculation 12 23 8 4" xfId="3775"/>
    <cellStyle name="Calculation 12 23 8 5" xfId="40483"/>
    <cellStyle name="Calculation 12 23 9" xfId="3776"/>
    <cellStyle name="Calculation 12 23 9 2" xfId="3777"/>
    <cellStyle name="Calculation 12 23 9 2 2" xfId="3778"/>
    <cellStyle name="Calculation 12 23 9 2 3" xfId="40484"/>
    <cellStyle name="Calculation 12 23 9 3" xfId="3779"/>
    <cellStyle name="Calculation 12 23 9 3 2" xfId="3780"/>
    <cellStyle name="Calculation 12 23 9 4" xfId="3781"/>
    <cellStyle name="Calculation 12 23 9 5" xfId="40485"/>
    <cellStyle name="Calculation 12 24" xfId="3782"/>
    <cellStyle name="Calculation 12 24 10" xfId="3783"/>
    <cellStyle name="Calculation 12 24 10 2" xfId="3784"/>
    <cellStyle name="Calculation 12 24 10 2 2" xfId="3785"/>
    <cellStyle name="Calculation 12 24 10 2 3" xfId="40486"/>
    <cellStyle name="Calculation 12 24 10 3" xfId="3786"/>
    <cellStyle name="Calculation 12 24 10 3 2" xfId="3787"/>
    <cellStyle name="Calculation 12 24 10 4" xfId="3788"/>
    <cellStyle name="Calculation 12 24 10 5" xfId="40487"/>
    <cellStyle name="Calculation 12 24 11" xfId="3789"/>
    <cellStyle name="Calculation 12 24 11 2" xfId="3790"/>
    <cellStyle name="Calculation 12 24 11 2 2" xfId="3791"/>
    <cellStyle name="Calculation 12 24 11 2 3" xfId="40488"/>
    <cellStyle name="Calculation 12 24 11 3" xfId="3792"/>
    <cellStyle name="Calculation 12 24 11 3 2" xfId="3793"/>
    <cellStyle name="Calculation 12 24 11 4" xfId="3794"/>
    <cellStyle name="Calculation 12 24 11 5" xfId="40489"/>
    <cellStyle name="Calculation 12 24 12" xfId="3795"/>
    <cellStyle name="Calculation 12 24 12 2" xfId="3796"/>
    <cellStyle name="Calculation 12 24 12 2 2" xfId="3797"/>
    <cellStyle name="Calculation 12 24 12 2 3" xfId="40490"/>
    <cellStyle name="Calculation 12 24 12 3" xfId="3798"/>
    <cellStyle name="Calculation 12 24 12 3 2" xfId="3799"/>
    <cellStyle name="Calculation 12 24 12 4" xfId="3800"/>
    <cellStyle name="Calculation 12 24 12 5" xfId="40491"/>
    <cellStyle name="Calculation 12 24 13" xfId="3801"/>
    <cellStyle name="Calculation 12 24 13 2" xfId="3802"/>
    <cellStyle name="Calculation 12 24 13 2 2" xfId="3803"/>
    <cellStyle name="Calculation 12 24 13 2 3" xfId="40492"/>
    <cellStyle name="Calculation 12 24 13 3" xfId="3804"/>
    <cellStyle name="Calculation 12 24 13 3 2" xfId="3805"/>
    <cellStyle name="Calculation 12 24 13 4" xfId="3806"/>
    <cellStyle name="Calculation 12 24 13 5" xfId="40493"/>
    <cellStyle name="Calculation 12 24 14" xfId="3807"/>
    <cellStyle name="Calculation 12 24 14 2" xfId="3808"/>
    <cellStyle name="Calculation 12 24 14 2 2" xfId="3809"/>
    <cellStyle name="Calculation 12 24 14 2 3" xfId="40494"/>
    <cellStyle name="Calculation 12 24 14 3" xfId="3810"/>
    <cellStyle name="Calculation 12 24 14 3 2" xfId="3811"/>
    <cellStyle name="Calculation 12 24 14 4" xfId="3812"/>
    <cellStyle name="Calculation 12 24 14 5" xfId="40495"/>
    <cellStyle name="Calculation 12 24 15" xfId="3813"/>
    <cellStyle name="Calculation 12 24 15 2" xfId="3814"/>
    <cellStyle name="Calculation 12 24 15 2 2" xfId="3815"/>
    <cellStyle name="Calculation 12 24 15 2 3" xfId="40496"/>
    <cellStyle name="Calculation 12 24 15 3" xfId="3816"/>
    <cellStyle name="Calculation 12 24 15 3 2" xfId="3817"/>
    <cellStyle name="Calculation 12 24 15 4" xfId="3818"/>
    <cellStyle name="Calculation 12 24 15 5" xfId="40497"/>
    <cellStyle name="Calculation 12 24 16" xfId="3819"/>
    <cellStyle name="Calculation 12 24 16 2" xfId="3820"/>
    <cellStyle name="Calculation 12 24 16 2 2" xfId="3821"/>
    <cellStyle name="Calculation 12 24 16 2 3" xfId="40498"/>
    <cellStyle name="Calculation 12 24 16 3" xfId="3822"/>
    <cellStyle name="Calculation 12 24 16 3 2" xfId="3823"/>
    <cellStyle name="Calculation 12 24 16 4" xfId="3824"/>
    <cellStyle name="Calculation 12 24 16 5" xfId="40499"/>
    <cellStyle name="Calculation 12 24 17" xfId="3825"/>
    <cellStyle name="Calculation 12 24 17 2" xfId="3826"/>
    <cellStyle name="Calculation 12 24 17 2 2" xfId="3827"/>
    <cellStyle name="Calculation 12 24 17 2 3" xfId="40500"/>
    <cellStyle name="Calculation 12 24 17 3" xfId="3828"/>
    <cellStyle name="Calculation 12 24 17 3 2" xfId="3829"/>
    <cellStyle name="Calculation 12 24 17 4" xfId="3830"/>
    <cellStyle name="Calculation 12 24 17 5" xfId="40501"/>
    <cellStyle name="Calculation 12 24 18" xfId="3831"/>
    <cellStyle name="Calculation 12 24 18 2" xfId="3832"/>
    <cellStyle name="Calculation 12 24 18 2 2" xfId="3833"/>
    <cellStyle name="Calculation 12 24 18 2 3" xfId="40502"/>
    <cellStyle name="Calculation 12 24 18 3" xfId="3834"/>
    <cellStyle name="Calculation 12 24 18 3 2" xfId="3835"/>
    <cellStyle name="Calculation 12 24 18 4" xfId="3836"/>
    <cellStyle name="Calculation 12 24 18 5" xfId="40503"/>
    <cellStyle name="Calculation 12 24 19" xfId="3837"/>
    <cellStyle name="Calculation 12 24 19 2" xfId="3838"/>
    <cellStyle name="Calculation 12 24 19 2 2" xfId="3839"/>
    <cellStyle name="Calculation 12 24 19 2 3" xfId="40504"/>
    <cellStyle name="Calculation 12 24 19 3" xfId="3840"/>
    <cellStyle name="Calculation 12 24 19 3 2" xfId="3841"/>
    <cellStyle name="Calculation 12 24 19 4" xfId="3842"/>
    <cellStyle name="Calculation 12 24 19 5" xfId="40505"/>
    <cellStyle name="Calculation 12 24 2" xfId="3843"/>
    <cellStyle name="Calculation 12 24 2 2" xfId="3844"/>
    <cellStyle name="Calculation 12 24 2 2 2" xfId="3845"/>
    <cellStyle name="Calculation 12 24 2 2 3" xfId="40506"/>
    <cellStyle name="Calculation 12 24 2 3" xfId="3846"/>
    <cellStyle name="Calculation 12 24 2 3 2" xfId="3847"/>
    <cellStyle name="Calculation 12 24 2 4" xfId="3848"/>
    <cellStyle name="Calculation 12 24 2 5" xfId="40507"/>
    <cellStyle name="Calculation 12 24 20" xfId="3849"/>
    <cellStyle name="Calculation 12 24 20 2" xfId="3850"/>
    <cellStyle name="Calculation 12 24 20 2 2" xfId="40508"/>
    <cellStyle name="Calculation 12 24 20 2 3" xfId="40509"/>
    <cellStyle name="Calculation 12 24 20 3" xfId="40510"/>
    <cellStyle name="Calculation 12 24 20 4" xfId="40511"/>
    <cellStyle name="Calculation 12 24 20 5" xfId="40512"/>
    <cellStyle name="Calculation 12 24 21" xfId="3851"/>
    <cellStyle name="Calculation 12 24 21 2" xfId="3852"/>
    <cellStyle name="Calculation 12 24 22" xfId="3853"/>
    <cellStyle name="Calculation 12 24 22 2" xfId="3854"/>
    <cellStyle name="Calculation 12 24 3" xfId="3855"/>
    <cellStyle name="Calculation 12 24 3 2" xfId="3856"/>
    <cellStyle name="Calculation 12 24 3 2 2" xfId="3857"/>
    <cellStyle name="Calculation 12 24 3 2 3" xfId="40513"/>
    <cellStyle name="Calculation 12 24 3 3" xfId="3858"/>
    <cellStyle name="Calculation 12 24 3 3 2" xfId="3859"/>
    <cellStyle name="Calculation 12 24 3 4" xfId="3860"/>
    <cellStyle name="Calculation 12 24 3 5" xfId="40514"/>
    <cellStyle name="Calculation 12 24 4" xfId="3861"/>
    <cellStyle name="Calculation 12 24 4 2" xfId="3862"/>
    <cellStyle name="Calculation 12 24 4 2 2" xfId="3863"/>
    <cellStyle name="Calculation 12 24 4 2 3" xfId="40515"/>
    <cellStyle name="Calculation 12 24 4 3" xfId="3864"/>
    <cellStyle name="Calculation 12 24 4 3 2" xfId="3865"/>
    <cellStyle name="Calculation 12 24 4 4" xfId="3866"/>
    <cellStyle name="Calculation 12 24 4 5" xfId="40516"/>
    <cellStyle name="Calculation 12 24 5" xfId="3867"/>
    <cellStyle name="Calculation 12 24 5 2" xfId="3868"/>
    <cellStyle name="Calculation 12 24 5 2 2" xfId="3869"/>
    <cellStyle name="Calculation 12 24 5 2 3" xfId="40517"/>
    <cellStyle name="Calculation 12 24 5 3" xfId="3870"/>
    <cellStyle name="Calculation 12 24 5 3 2" xfId="3871"/>
    <cellStyle name="Calculation 12 24 5 4" xfId="3872"/>
    <cellStyle name="Calculation 12 24 5 5" xfId="40518"/>
    <cellStyle name="Calculation 12 24 6" xfId="3873"/>
    <cellStyle name="Calculation 12 24 6 2" xfId="3874"/>
    <cellStyle name="Calculation 12 24 6 2 2" xfId="3875"/>
    <cellStyle name="Calculation 12 24 6 2 3" xfId="40519"/>
    <cellStyle name="Calculation 12 24 6 3" xfId="3876"/>
    <cellStyle name="Calculation 12 24 6 3 2" xfId="3877"/>
    <cellStyle name="Calculation 12 24 6 4" xfId="3878"/>
    <cellStyle name="Calculation 12 24 6 5" xfId="40520"/>
    <cellStyle name="Calculation 12 24 7" xfId="3879"/>
    <cellStyle name="Calculation 12 24 7 2" xfId="3880"/>
    <cellStyle name="Calculation 12 24 7 2 2" xfId="3881"/>
    <cellStyle name="Calculation 12 24 7 2 3" xfId="40521"/>
    <cellStyle name="Calculation 12 24 7 3" xfId="3882"/>
    <cellStyle name="Calculation 12 24 7 3 2" xfId="3883"/>
    <cellStyle name="Calculation 12 24 7 4" xfId="3884"/>
    <cellStyle name="Calculation 12 24 7 5" xfId="40522"/>
    <cellStyle name="Calculation 12 24 8" xfId="3885"/>
    <cellStyle name="Calculation 12 24 8 2" xfId="3886"/>
    <cellStyle name="Calculation 12 24 8 2 2" xfId="3887"/>
    <cellStyle name="Calculation 12 24 8 2 3" xfId="40523"/>
    <cellStyle name="Calculation 12 24 8 3" xfId="3888"/>
    <cellStyle name="Calculation 12 24 8 3 2" xfId="3889"/>
    <cellStyle name="Calculation 12 24 8 4" xfId="3890"/>
    <cellStyle name="Calculation 12 24 8 5" xfId="40524"/>
    <cellStyle name="Calculation 12 24 9" xfId="3891"/>
    <cellStyle name="Calculation 12 24 9 2" xfId="3892"/>
    <cellStyle name="Calculation 12 24 9 2 2" xfId="3893"/>
    <cellStyle name="Calculation 12 24 9 2 3" xfId="40525"/>
    <cellStyle name="Calculation 12 24 9 3" xfId="3894"/>
    <cellStyle name="Calculation 12 24 9 3 2" xfId="3895"/>
    <cellStyle name="Calculation 12 24 9 4" xfId="3896"/>
    <cellStyle name="Calculation 12 24 9 5" xfId="40526"/>
    <cellStyle name="Calculation 12 25" xfId="3897"/>
    <cellStyle name="Calculation 12 25 10" xfId="3898"/>
    <cellStyle name="Calculation 12 25 10 2" xfId="3899"/>
    <cellStyle name="Calculation 12 25 10 2 2" xfId="3900"/>
    <cellStyle name="Calculation 12 25 10 2 3" xfId="40527"/>
    <cellStyle name="Calculation 12 25 10 3" xfId="3901"/>
    <cellStyle name="Calculation 12 25 10 3 2" xfId="3902"/>
    <cellStyle name="Calculation 12 25 10 4" xfId="3903"/>
    <cellStyle name="Calculation 12 25 10 5" xfId="40528"/>
    <cellStyle name="Calculation 12 25 11" xfId="3904"/>
    <cellStyle name="Calculation 12 25 11 2" xfId="3905"/>
    <cellStyle name="Calculation 12 25 11 2 2" xfId="3906"/>
    <cellStyle name="Calculation 12 25 11 2 3" xfId="40529"/>
    <cellStyle name="Calculation 12 25 11 3" xfId="3907"/>
    <cellStyle name="Calculation 12 25 11 3 2" xfId="3908"/>
    <cellStyle name="Calculation 12 25 11 4" xfId="3909"/>
    <cellStyle name="Calculation 12 25 11 5" xfId="40530"/>
    <cellStyle name="Calculation 12 25 12" xfId="3910"/>
    <cellStyle name="Calculation 12 25 12 2" xfId="3911"/>
    <cellStyle name="Calculation 12 25 12 2 2" xfId="3912"/>
    <cellStyle name="Calculation 12 25 12 2 3" xfId="40531"/>
    <cellStyle name="Calculation 12 25 12 3" xfId="3913"/>
    <cellStyle name="Calculation 12 25 12 3 2" xfId="3914"/>
    <cellStyle name="Calculation 12 25 12 4" xfId="3915"/>
    <cellStyle name="Calculation 12 25 12 5" xfId="40532"/>
    <cellStyle name="Calculation 12 25 13" xfId="3916"/>
    <cellStyle name="Calculation 12 25 13 2" xfId="3917"/>
    <cellStyle name="Calculation 12 25 13 2 2" xfId="3918"/>
    <cellStyle name="Calculation 12 25 13 2 3" xfId="40533"/>
    <cellStyle name="Calculation 12 25 13 3" xfId="3919"/>
    <cellStyle name="Calculation 12 25 13 3 2" xfId="3920"/>
    <cellStyle name="Calculation 12 25 13 4" xfId="3921"/>
    <cellStyle name="Calculation 12 25 13 5" xfId="40534"/>
    <cellStyle name="Calculation 12 25 14" xfId="3922"/>
    <cellStyle name="Calculation 12 25 14 2" xfId="3923"/>
    <cellStyle name="Calculation 12 25 14 2 2" xfId="3924"/>
    <cellStyle name="Calculation 12 25 14 2 3" xfId="40535"/>
    <cellStyle name="Calculation 12 25 14 3" xfId="3925"/>
    <cellStyle name="Calculation 12 25 14 3 2" xfId="3926"/>
    <cellStyle name="Calculation 12 25 14 4" xfId="3927"/>
    <cellStyle name="Calculation 12 25 14 5" xfId="40536"/>
    <cellStyle name="Calculation 12 25 15" xfId="3928"/>
    <cellStyle name="Calculation 12 25 15 2" xfId="3929"/>
    <cellStyle name="Calculation 12 25 15 2 2" xfId="3930"/>
    <cellStyle name="Calculation 12 25 15 2 3" xfId="40537"/>
    <cellStyle name="Calculation 12 25 15 3" xfId="3931"/>
    <cellStyle name="Calculation 12 25 15 3 2" xfId="3932"/>
    <cellStyle name="Calculation 12 25 15 4" xfId="3933"/>
    <cellStyle name="Calculation 12 25 15 5" xfId="40538"/>
    <cellStyle name="Calculation 12 25 16" xfId="3934"/>
    <cellStyle name="Calculation 12 25 16 2" xfId="3935"/>
    <cellStyle name="Calculation 12 25 16 2 2" xfId="3936"/>
    <cellStyle name="Calculation 12 25 16 2 3" xfId="40539"/>
    <cellStyle name="Calculation 12 25 16 3" xfId="3937"/>
    <cellStyle name="Calculation 12 25 16 3 2" xfId="3938"/>
    <cellStyle name="Calculation 12 25 16 4" xfId="3939"/>
    <cellStyle name="Calculation 12 25 16 5" xfId="40540"/>
    <cellStyle name="Calculation 12 25 17" xfId="3940"/>
    <cellStyle name="Calculation 12 25 17 2" xfId="3941"/>
    <cellStyle name="Calculation 12 25 17 2 2" xfId="3942"/>
    <cellStyle name="Calculation 12 25 17 2 3" xfId="40541"/>
    <cellStyle name="Calculation 12 25 17 3" xfId="3943"/>
    <cellStyle name="Calculation 12 25 17 3 2" xfId="3944"/>
    <cellStyle name="Calculation 12 25 17 4" xfId="3945"/>
    <cellStyle name="Calculation 12 25 17 5" xfId="40542"/>
    <cellStyle name="Calculation 12 25 18" xfId="3946"/>
    <cellStyle name="Calculation 12 25 18 2" xfId="3947"/>
    <cellStyle name="Calculation 12 25 18 2 2" xfId="3948"/>
    <cellStyle name="Calculation 12 25 18 2 3" xfId="40543"/>
    <cellStyle name="Calculation 12 25 18 3" xfId="3949"/>
    <cellStyle name="Calculation 12 25 18 3 2" xfId="3950"/>
    <cellStyle name="Calculation 12 25 18 4" xfId="3951"/>
    <cellStyle name="Calculation 12 25 18 5" xfId="40544"/>
    <cellStyle name="Calculation 12 25 19" xfId="3952"/>
    <cellStyle name="Calculation 12 25 19 2" xfId="3953"/>
    <cellStyle name="Calculation 12 25 19 2 2" xfId="3954"/>
    <cellStyle name="Calculation 12 25 19 2 3" xfId="40545"/>
    <cellStyle name="Calculation 12 25 19 3" xfId="3955"/>
    <cellStyle name="Calculation 12 25 19 3 2" xfId="3956"/>
    <cellStyle name="Calculation 12 25 19 4" xfId="3957"/>
    <cellStyle name="Calculation 12 25 19 5" xfId="40546"/>
    <cellStyle name="Calculation 12 25 2" xfId="3958"/>
    <cellStyle name="Calculation 12 25 2 2" xfId="3959"/>
    <cellStyle name="Calculation 12 25 2 2 2" xfId="3960"/>
    <cellStyle name="Calculation 12 25 2 2 3" xfId="40547"/>
    <cellStyle name="Calculation 12 25 2 3" xfId="3961"/>
    <cellStyle name="Calculation 12 25 2 3 2" xfId="3962"/>
    <cellStyle name="Calculation 12 25 2 4" xfId="3963"/>
    <cellStyle name="Calculation 12 25 2 5" xfId="40548"/>
    <cellStyle name="Calculation 12 25 20" xfId="3964"/>
    <cellStyle name="Calculation 12 25 20 2" xfId="3965"/>
    <cellStyle name="Calculation 12 25 20 2 2" xfId="40549"/>
    <cellStyle name="Calculation 12 25 20 2 3" xfId="40550"/>
    <cellStyle name="Calculation 12 25 20 3" xfId="40551"/>
    <cellStyle name="Calculation 12 25 20 4" xfId="40552"/>
    <cellStyle name="Calculation 12 25 20 5" xfId="40553"/>
    <cellStyle name="Calculation 12 25 21" xfId="3966"/>
    <cellStyle name="Calculation 12 25 21 2" xfId="3967"/>
    <cellStyle name="Calculation 12 25 22" xfId="3968"/>
    <cellStyle name="Calculation 12 25 22 2" xfId="3969"/>
    <cellStyle name="Calculation 12 25 3" xfId="3970"/>
    <cellStyle name="Calculation 12 25 3 2" xfId="3971"/>
    <cellStyle name="Calculation 12 25 3 2 2" xfId="3972"/>
    <cellStyle name="Calculation 12 25 3 2 3" xfId="40554"/>
    <cellStyle name="Calculation 12 25 3 3" xfId="3973"/>
    <cellStyle name="Calculation 12 25 3 3 2" xfId="3974"/>
    <cellStyle name="Calculation 12 25 3 4" xfId="3975"/>
    <cellStyle name="Calculation 12 25 3 5" xfId="40555"/>
    <cellStyle name="Calculation 12 25 4" xfId="3976"/>
    <cellStyle name="Calculation 12 25 4 2" xfId="3977"/>
    <cellStyle name="Calculation 12 25 4 2 2" xfId="3978"/>
    <cellStyle name="Calculation 12 25 4 2 3" xfId="40556"/>
    <cellStyle name="Calculation 12 25 4 3" xfId="3979"/>
    <cellStyle name="Calculation 12 25 4 3 2" xfId="3980"/>
    <cellStyle name="Calculation 12 25 4 4" xfId="3981"/>
    <cellStyle name="Calculation 12 25 4 5" xfId="40557"/>
    <cellStyle name="Calculation 12 25 5" xfId="3982"/>
    <cellStyle name="Calculation 12 25 5 2" xfId="3983"/>
    <cellStyle name="Calculation 12 25 5 2 2" xfId="3984"/>
    <cellStyle name="Calculation 12 25 5 2 3" xfId="40558"/>
    <cellStyle name="Calculation 12 25 5 3" xfId="3985"/>
    <cellStyle name="Calculation 12 25 5 3 2" xfId="3986"/>
    <cellStyle name="Calculation 12 25 5 4" xfId="3987"/>
    <cellStyle name="Calculation 12 25 5 5" xfId="40559"/>
    <cellStyle name="Calculation 12 25 6" xfId="3988"/>
    <cellStyle name="Calculation 12 25 6 2" xfId="3989"/>
    <cellStyle name="Calculation 12 25 6 2 2" xfId="3990"/>
    <cellStyle name="Calculation 12 25 6 2 3" xfId="40560"/>
    <cellStyle name="Calculation 12 25 6 3" xfId="3991"/>
    <cellStyle name="Calculation 12 25 6 3 2" xfId="3992"/>
    <cellStyle name="Calculation 12 25 6 4" xfId="3993"/>
    <cellStyle name="Calculation 12 25 6 5" xfId="40561"/>
    <cellStyle name="Calculation 12 25 7" xfId="3994"/>
    <cellStyle name="Calculation 12 25 7 2" xfId="3995"/>
    <cellStyle name="Calculation 12 25 7 2 2" xfId="3996"/>
    <cellStyle name="Calculation 12 25 7 2 3" xfId="40562"/>
    <cellStyle name="Calculation 12 25 7 3" xfId="3997"/>
    <cellStyle name="Calculation 12 25 7 3 2" xfId="3998"/>
    <cellStyle name="Calculation 12 25 7 4" xfId="3999"/>
    <cellStyle name="Calculation 12 25 7 5" xfId="40563"/>
    <cellStyle name="Calculation 12 25 8" xfId="4000"/>
    <cellStyle name="Calculation 12 25 8 2" xfId="4001"/>
    <cellStyle name="Calculation 12 25 8 2 2" xfId="4002"/>
    <cellStyle name="Calculation 12 25 8 2 3" xfId="40564"/>
    <cellStyle name="Calculation 12 25 8 3" xfId="4003"/>
    <cellStyle name="Calculation 12 25 8 3 2" xfId="4004"/>
    <cellStyle name="Calculation 12 25 8 4" xfId="4005"/>
    <cellStyle name="Calculation 12 25 8 5" xfId="40565"/>
    <cellStyle name="Calculation 12 25 9" xfId="4006"/>
    <cellStyle name="Calculation 12 25 9 2" xfId="4007"/>
    <cellStyle name="Calculation 12 25 9 2 2" xfId="4008"/>
    <cellStyle name="Calculation 12 25 9 2 3" xfId="40566"/>
    <cellStyle name="Calculation 12 25 9 3" xfId="4009"/>
    <cellStyle name="Calculation 12 25 9 3 2" xfId="4010"/>
    <cellStyle name="Calculation 12 25 9 4" xfId="4011"/>
    <cellStyle name="Calculation 12 25 9 5" xfId="40567"/>
    <cellStyle name="Calculation 12 26" xfId="4012"/>
    <cellStyle name="Calculation 12 26 10" xfId="4013"/>
    <cellStyle name="Calculation 12 26 10 2" xfId="4014"/>
    <cellStyle name="Calculation 12 26 10 2 2" xfId="4015"/>
    <cellStyle name="Calculation 12 26 10 2 3" xfId="40568"/>
    <cellStyle name="Calculation 12 26 10 3" xfId="4016"/>
    <cellStyle name="Calculation 12 26 10 3 2" xfId="4017"/>
    <cellStyle name="Calculation 12 26 10 4" xfId="4018"/>
    <cellStyle name="Calculation 12 26 10 5" xfId="40569"/>
    <cellStyle name="Calculation 12 26 11" xfId="4019"/>
    <cellStyle name="Calculation 12 26 11 2" xfId="4020"/>
    <cellStyle name="Calculation 12 26 11 2 2" xfId="4021"/>
    <cellStyle name="Calculation 12 26 11 2 3" xfId="40570"/>
    <cellStyle name="Calculation 12 26 11 3" xfId="4022"/>
    <cellStyle name="Calculation 12 26 11 3 2" xfId="4023"/>
    <cellStyle name="Calculation 12 26 11 4" xfId="4024"/>
    <cellStyle name="Calculation 12 26 11 5" xfId="40571"/>
    <cellStyle name="Calculation 12 26 12" xfId="4025"/>
    <cellStyle name="Calculation 12 26 12 2" xfId="4026"/>
    <cellStyle name="Calculation 12 26 12 2 2" xfId="4027"/>
    <cellStyle name="Calculation 12 26 12 2 3" xfId="40572"/>
    <cellStyle name="Calculation 12 26 12 3" xfId="4028"/>
    <cellStyle name="Calculation 12 26 12 3 2" xfId="4029"/>
    <cellStyle name="Calculation 12 26 12 4" xfId="4030"/>
    <cellStyle name="Calculation 12 26 12 5" xfId="40573"/>
    <cellStyle name="Calculation 12 26 13" xfId="4031"/>
    <cellStyle name="Calculation 12 26 13 2" xfId="4032"/>
    <cellStyle name="Calculation 12 26 13 2 2" xfId="4033"/>
    <cellStyle name="Calculation 12 26 13 2 3" xfId="40574"/>
    <cellStyle name="Calculation 12 26 13 3" xfId="4034"/>
    <cellStyle name="Calculation 12 26 13 3 2" xfId="4035"/>
    <cellStyle name="Calculation 12 26 13 4" xfId="4036"/>
    <cellStyle name="Calculation 12 26 13 5" xfId="40575"/>
    <cellStyle name="Calculation 12 26 14" xfId="4037"/>
    <cellStyle name="Calculation 12 26 14 2" xfId="4038"/>
    <cellStyle name="Calculation 12 26 14 2 2" xfId="4039"/>
    <cellStyle name="Calculation 12 26 14 2 3" xfId="40576"/>
    <cellStyle name="Calculation 12 26 14 3" xfId="4040"/>
    <cellStyle name="Calculation 12 26 14 3 2" xfId="4041"/>
    <cellStyle name="Calculation 12 26 14 4" xfId="4042"/>
    <cellStyle name="Calculation 12 26 14 5" xfId="40577"/>
    <cellStyle name="Calculation 12 26 15" xfId="4043"/>
    <cellStyle name="Calculation 12 26 15 2" xfId="4044"/>
    <cellStyle name="Calculation 12 26 15 2 2" xfId="4045"/>
    <cellStyle name="Calculation 12 26 15 2 3" xfId="40578"/>
    <cellStyle name="Calculation 12 26 15 3" xfId="4046"/>
    <cellStyle name="Calculation 12 26 15 3 2" xfId="4047"/>
    <cellStyle name="Calculation 12 26 15 4" xfId="4048"/>
    <cellStyle name="Calculation 12 26 15 5" xfId="40579"/>
    <cellStyle name="Calculation 12 26 16" xfId="4049"/>
    <cellStyle name="Calculation 12 26 16 2" xfId="4050"/>
    <cellStyle name="Calculation 12 26 16 2 2" xfId="4051"/>
    <cellStyle name="Calculation 12 26 16 2 3" xfId="40580"/>
    <cellStyle name="Calculation 12 26 16 3" xfId="4052"/>
    <cellStyle name="Calculation 12 26 16 3 2" xfId="4053"/>
    <cellStyle name="Calculation 12 26 16 4" xfId="4054"/>
    <cellStyle name="Calculation 12 26 16 5" xfId="40581"/>
    <cellStyle name="Calculation 12 26 17" xfId="4055"/>
    <cellStyle name="Calculation 12 26 17 2" xfId="4056"/>
    <cellStyle name="Calculation 12 26 17 2 2" xfId="4057"/>
    <cellStyle name="Calculation 12 26 17 2 3" xfId="40582"/>
    <cellStyle name="Calculation 12 26 17 3" xfId="4058"/>
    <cellStyle name="Calculation 12 26 17 3 2" xfId="4059"/>
    <cellStyle name="Calculation 12 26 17 4" xfId="4060"/>
    <cellStyle name="Calculation 12 26 17 5" xfId="40583"/>
    <cellStyle name="Calculation 12 26 18" xfId="4061"/>
    <cellStyle name="Calculation 12 26 18 2" xfId="4062"/>
    <cellStyle name="Calculation 12 26 18 2 2" xfId="4063"/>
    <cellStyle name="Calculation 12 26 18 2 3" xfId="40584"/>
    <cellStyle name="Calculation 12 26 18 3" xfId="4064"/>
    <cellStyle name="Calculation 12 26 18 3 2" xfId="4065"/>
    <cellStyle name="Calculation 12 26 18 4" xfId="4066"/>
    <cellStyle name="Calculation 12 26 18 5" xfId="40585"/>
    <cellStyle name="Calculation 12 26 19" xfId="4067"/>
    <cellStyle name="Calculation 12 26 19 2" xfId="4068"/>
    <cellStyle name="Calculation 12 26 19 2 2" xfId="4069"/>
    <cellStyle name="Calculation 12 26 19 2 3" xfId="40586"/>
    <cellStyle name="Calculation 12 26 19 3" xfId="4070"/>
    <cellStyle name="Calculation 12 26 19 3 2" xfId="4071"/>
    <cellStyle name="Calculation 12 26 19 4" xfId="4072"/>
    <cellStyle name="Calculation 12 26 19 5" xfId="40587"/>
    <cellStyle name="Calculation 12 26 2" xfId="4073"/>
    <cellStyle name="Calculation 12 26 2 2" xfId="4074"/>
    <cellStyle name="Calculation 12 26 2 2 2" xfId="4075"/>
    <cellStyle name="Calculation 12 26 2 2 3" xfId="40588"/>
    <cellStyle name="Calculation 12 26 2 3" xfId="4076"/>
    <cellStyle name="Calculation 12 26 2 3 2" xfId="4077"/>
    <cellStyle name="Calculation 12 26 2 4" xfId="4078"/>
    <cellStyle name="Calculation 12 26 2 5" xfId="40589"/>
    <cellStyle name="Calculation 12 26 20" xfId="4079"/>
    <cellStyle name="Calculation 12 26 20 2" xfId="4080"/>
    <cellStyle name="Calculation 12 26 20 2 2" xfId="40590"/>
    <cellStyle name="Calculation 12 26 20 2 3" xfId="40591"/>
    <cellStyle name="Calculation 12 26 20 3" xfId="40592"/>
    <cellStyle name="Calculation 12 26 20 4" xfId="40593"/>
    <cellStyle name="Calculation 12 26 20 5" xfId="40594"/>
    <cellStyle name="Calculation 12 26 21" xfId="4081"/>
    <cellStyle name="Calculation 12 26 21 2" xfId="4082"/>
    <cellStyle name="Calculation 12 26 22" xfId="4083"/>
    <cellStyle name="Calculation 12 26 22 2" xfId="4084"/>
    <cellStyle name="Calculation 12 26 3" xfId="4085"/>
    <cellStyle name="Calculation 12 26 3 2" xfId="4086"/>
    <cellStyle name="Calculation 12 26 3 2 2" xfId="4087"/>
    <cellStyle name="Calculation 12 26 3 2 3" xfId="40595"/>
    <cellStyle name="Calculation 12 26 3 3" xfId="4088"/>
    <cellStyle name="Calculation 12 26 3 3 2" xfId="4089"/>
    <cellStyle name="Calculation 12 26 3 4" xfId="4090"/>
    <cellStyle name="Calculation 12 26 3 5" xfId="40596"/>
    <cellStyle name="Calculation 12 26 4" xfId="4091"/>
    <cellStyle name="Calculation 12 26 4 2" xfId="4092"/>
    <cellStyle name="Calculation 12 26 4 2 2" xfId="4093"/>
    <cellStyle name="Calculation 12 26 4 2 3" xfId="40597"/>
    <cellStyle name="Calculation 12 26 4 3" xfId="4094"/>
    <cellStyle name="Calculation 12 26 4 3 2" xfId="4095"/>
    <cellStyle name="Calculation 12 26 4 4" xfId="4096"/>
    <cellStyle name="Calculation 12 26 4 5" xfId="40598"/>
    <cellStyle name="Calculation 12 26 5" xfId="4097"/>
    <cellStyle name="Calculation 12 26 5 2" xfId="4098"/>
    <cellStyle name="Calculation 12 26 5 2 2" xfId="4099"/>
    <cellStyle name="Calculation 12 26 5 2 3" xfId="40599"/>
    <cellStyle name="Calculation 12 26 5 3" xfId="4100"/>
    <cellStyle name="Calculation 12 26 5 3 2" xfId="4101"/>
    <cellStyle name="Calculation 12 26 5 4" xfId="4102"/>
    <cellStyle name="Calculation 12 26 5 5" xfId="40600"/>
    <cellStyle name="Calculation 12 26 6" xfId="4103"/>
    <cellStyle name="Calculation 12 26 6 2" xfId="4104"/>
    <cellStyle name="Calculation 12 26 6 2 2" xfId="4105"/>
    <cellStyle name="Calculation 12 26 6 2 3" xfId="40601"/>
    <cellStyle name="Calculation 12 26 6 3" xfId="4106"/>
    <cellStyle name="Calculation 12 26 6 3 2" xfId="4107"/>
    <cellStyle name="Calculation 12 26 6 4" xfId="4108"/>
    <cellStyle name="Calculation 12 26 6 5" xfId="40602"/>
    <cellStyle name="Calculation 12 26 7" xfId="4109"/>
    <cellStyle name="Calculation 12 26 7 2" xfId="4110"/>
    <cellStyle name="Calculation 12 26 7 2 2" xfId="4111"/>
    <cellStyle name="Calculation 12 26 7 2 3" xfId="40603"/>
    <cellStyle name="Calculation 12 26 7 3" xfId="4112"/>
    <cellStyle name="Calculation 12 26 7 3 2" xfId="4113"/>
    <cellStyle name="Calculation 12 26 7 4" xfId="4114"/>
    <cellStyle name="Calculation 12 26 7 5" xfId="40604"/>
    <cellStyle name="Calculation 12 26 8" xfId="4115"/>
    <cellStyle name="Calculation 12 26 8 2" xfId="4116"/>
    <cellStyle name="Calculation 12 26 8 2 2" xfId="4117"/>
    <cellStyle name="Calculation 12 26 8 2 3" xfId="40605"/>
    <cellStyle name="Calculation 12 26 8 3" xfId="4118"/>
    <cellStyle name="Calculation 12 26 8 3 2" xfId="4119"/>
    <cellStyle name="Calculation 12 26 8 4" xfId="4120"/>
    <cellStyle name="Calculation 12 26 8 5" xfId="40606"/>
    <cellStyle name="Calculation 12 26 9" xfId="4121"/>
    <cellStyle name="Calculation 12 26 9 2" xfId="4122"/>
    <cellStyle name="Calculation 12 26 9 2 2" xfId="4123"/>
    <cellStyle name="Calculation 12 26 9 2 3" xfId="40607"/>
    <cellStyle name="Calculation 12 26 9 3" xfId="4124"/>
    <cellStyle name="Calculation 12 26 9 3 2" xfId="4125"/>
    <cellStyle name="Calculation 12 26 9 4" xfId="4126"/>
    <cellStyle name="Calculation 12 26 9 5" xfId="40608"/>
    <cellStyle name="Calculation 12 27" xfId="4127"/>
    <cellStyle name="Calculation 12 27 10" xfId="4128"/>
    <cellStyle name="Calculation 12 27 10 2" xfId="4129"/>
    <cellStyle name="Calculation 12 27 10 2 2" xfId="4130"/>
    <cellStyle name="Calculation 12 27 10 2 3" xfId="40609"/>
    <cellStyle name="Calculation 12 27 10 3" xfId="4131"/>
    <cellStyle name="Calculation 12 27 10 3 2" xfId="4132"/>
    <cellStyle name="Calculation 12 27 10 4" xfId="4133"/>
    <cellStyle name="Calculation 12 27 10 5" xfId="40610"/>
    <cellStyle name="Calculation 12 27 11" xfId="4134"/>
    <cellStyle name="Calculation 12 27 11 2" xfId="4135"/>
    <cellStyle name="Calculation 12 27 11 2 2" xfId="4136"/>
    <cellStyle name="Calculation 12 27 11 2 3" xfId="40611"/>
    <cellStyle name="Calculation 12 27 11 3" xfId="4137"/>
    <cellStyle name="Calculation 12 27 11 3 2" xfId="4138"/>
    <cellStyle name="Calculation 12 27 11 4" xfId="4139"/>
    <cellStyle name="Calculation 12 27 11 5" xfId="40612"/>
    <cellStyle name="Calculation 12 27 12" xfId="4140"/>
    <cellStyle name="Calculation 12 27 12 2" xfId="4141"/>
    <cellStyle name="Calculation 12 27 12 2 2" xfId="4142"/>
    <cellStyle name="Calculation 12 27 12 2 3" xfId="40613"/>
    <cellStyle name="Calculation 12 27 12 3" xfId="4143"/>
    <cellStyle name="Calculation 12 27 12 3 2" xfId="4144"/>
    <cellStyle name="Calculation 12 27 12 4" xfId="4145"/>
    <cellStyle name="Calculation 12 27 12 5" xfId="40614"/>
    <cellStyle name="Calculation 12 27 13" xfId="4146"/>
    <cellStyle name="Calculation 12 27 13 2" xfId="4147"/>
    <cellStyle name="Calculation 12 27 13 2 2" xfId="4148"/>
    <cellStyle name="Calculation 12 27 13 2 3" xfId="40615"/>
    <cellStyle name="Calculation 12 27 13 3" xfId="4149"/>
    <cellStyle name="Calculation 12 27 13 3 2" xfId="4150"/>
    <cellStyle name="Calculation 12 27 13 4" xfId="4151"/>
    <cellStyle name="Calculation 12 27 13 5" xfId="40616"/>
    <cellStyle name="Calculation 12 27 14" xfId="4152"/>
    <cellStyle name="Calculation 12 27 14 2" xfId="4153"/>
    <cellStyle name="Calculation 12 27 14 2 2" xfId="4154"/>
    <cellStyle name="Calculation 12 27 14 2 3" xfId="40617"/>
    <cellStyle name="Calculation 12 27 14 3" xfId="4155"/>
    <cellStyle name="Calculation 12 27 14 3 2" xfId="4156"/>
    <cellStyle name="Calculation 12 27 14 4" xfId="4157"/>
    <cellStyle name="Calculation 12 27 14 5" xfId="40618"/>
    <cellStyle name="Calculation 12 27 15" xfId="4158"/>
    <cellStyle name="Calculation 12 27 15 2" xfId="4159"/>
    <cellStyle name="Calculation 12 27 15 2 2" xfId="4160"/>
    <cellStyle name="Calculation 12 27 15 2 3" xfId="40619"/>
    <cellStyle name="Calculation 12 27 15 3" xfId="4161"/>
    <cellStyle name="Calculation 12 27 15 3 2" xfId="4162"/>
    <cellStyle name="Calculation 12 27 15 4" xfId="4163"/>
    <cellStyle name="Calculation 12 27 15 5" xfId="40620"/>
    <cellStyle name="Calculation 12 27 16" xfId="4164"/>
    <cellStyle name="Calculation 12 27 16 2" xfId="4165"/>
    <cellStyle name="Calculation 12 27 16 2 2" xfId="4166"/>
    <cellStyle name="Calculation 12 27 16 2 3" xfId="40621"/>
    <cellStyle name="Calculation 12 27 16 3" xfId="4167"/>
    <cellStyle name="Calculation 12 27 16 3 2" xfId="4168"/>
    <cellStyle name="Calculation 12 27 16 4" xfId="4169"/>
    <cellStyle name="Calculation 12 27 16 5" xfId="40622"/>
    <cellStyle name="Calculation 12 27 17" xfId="4170"/>
    <cellStyle name="Calculation 12 27 17 2" xfId="4171"/>
    <cellStyle name="Calculation 12 27 17 2 2" xfId="4172"/>
    <cellStyle name="Calculation 12 27 17 2 3" xfId="40623"/>
    <cellStyle name="Calculation 12 27 17 3" xfId="4173"/>
    <cellStyle name="Calculation 12 27 17 3 2" xfId="4174"/>
    <cellStyle name="Calculation 12 27 17 4" xfId="4175"/>
    <cellStyle name="Calculation 12 27 17 5" xfId="40624"/>
    <cellStyle name="Calculation 12 27 18" xfId="4176"/>
    <cellStyle name="Calculation 12 27 18 2" xfId="4177"/>
    <cellStyle name="Calculation 12 27 18 2 2" xfId="4178"/>
    <cellStyle name="Calculation 12 27 18 2 3" xfId="40625"/>
    <cellStyle name="Calculation 12 27 18 3" xfId="4179"/>
    <cellStyle name="Calculation 12 27 18 3 2" xfId="4180"/>
    <cellStyle name="Calculation 12 27 18 4" xfId="4181"/>
    <cellStyle name="Calculation 12 27 18 5" xfId="40626"/>
    <cellStyle name="Calculation 12 27 19" xfId="4182"/>
    <cellStyle name="Calculation 12 27 19 2" xfId="4183"/>
    <cellStyle name="Calculation 12 27 19 2 2" xfId="4184"/>
    <cellStyle name="Calculation 12 27 19 2 3" xfId="40627"/>
    <cellStyle name="Calculation 12 27 19 3" xfId="4185"/>
    <cellStyle name="Calculation 12 27 19 3 2" xfId="4186"/>
    <cellStyle name="Calculation 12 27 19 4" xfId="4187"/>
    <cellStyle name="Calculation 12 27 19 5" xfId="40628"/>
    <cellStyle name="Calculation 12 27 2" xfId="4188"/>
    <cellStyle name="Calculation 12 27 2 2" xfId="4189"/>
    <cellStyle name="Calculation 12 27 2 2 2" xfId="4190"/>
    <cellStyle name="Calculation 12 27 2 2 3" xfId="40629"/>
    <cellStyle name="Calculation 12 27 2 3" xfId="4191"/>
    <cellStyle name="Calculation 12 27 2 3 2" xfId="4192"/>
    <cellStyle name="Calculation 12 27 2 4" xfId="4193"/>
    <cellStyle name="Calculation 12 27 2 5" xfId="40630"/>
    <cellStyle name="Calculation 12 27 20" xfId="4194"/>
    <cellStyle name="Calculation 12 27 20 2" xfId="4195"/>
    <cellStyle name="Calculation 12 27 20 2 2" xfId="40631"/>
    <cellStyle name="Calculation 12 27 20 2 3" xfId="40632"/>
    <cellStyle name="Calculation 12 27 20 3" xfId="40633"/>
    <cellStyle name="Calculation 12 27 20 4" xfId="40634"/>
    <cellStyle name="Calculation 12 27 20 5" xfId="40635"/>
    <cellStyle name="Calculation 12 27 21" xfId="4196"/>
    <cellStyle name="Calculation 12 27 21 2" xfId="4197"/>
    <cellStyle name="Calculation 12 27 22" xfId="4198"/>
    <cellStyle name="Calculation 12 27 22 2" xfId="4199"/>
    <cellStyle name="Calculation 12 27 3" xfId="4200"/>
    <cellStyle name="Calculation 12 27 3 2" xfId="4201"/>
    <cellStyle name="Calculation 12 27 3 2 2" xfId="4202"/>
    <cellStyle name="Calculation 12 27 3 2 3" xfId="40636"/>
    <cellStyle name="Calculation 12 27 3 3" xfId="4203"/>
    <cellStyle name="Calculation 12 27 3 3 2" xfId="4204"/>
    <cellStyle name="Calculation 12 27 3 4" xfId="4205"/>
    <cellStyle name="Calculation 12 27 3 5" xfId="40637"/>
    <cellStyle name="Calculation 12 27 4" xfId="4206"/>
    <cellStyle name="Calculation 12 27 4 2" xfId="4207"/>
    <cellStyle name="Calculation 12 27 4 2 2" xfId="4208"/>
    <cellStyle name="Calculation 12 27 4 2 3" xfId="40638"/>
    <cellStyle name="Calculation 12 27 4 3" xfId="4209"/>
    <cellStyle name="Calculation 12 27 4 3 2" xfId="4210"/>
    <cellStyle name="Calculation 12 27 4 4" xfId="4211"/>
    <cellStyle name="Calculation 12 27 4 5" xfId="40639"/>
    <cellStyle name="Calculation 12 27 5" xfId="4212"/>
    <cellStyle name="Calculation 12 27 5 2" xfId="4213"/>
    <cellStyle name="Calculation 12 27 5 2 2" xfId="4214"/>
    <cellStyle name="Calculation 12 27 5 2 3" xfId="40640"/>
    <cellStyle name="Calculation 12 27 5 3" xfId="4215"/>
    <cellStyle name="Calculation 12 27 5 3 2" xfId="4216"/>
    <cellStyle name="Calculation 12 27 5 4" xfId="4217"/>
    <cellStyle name="Calculation 12 27 5 5" xfId="40641"/>
    <cellStyle name="Calculation 12 27 6" xfId="4218"/>
    <cellStyle name="Calculation 12 27 6 2" xfId="4219"/>
    <cellStyle name="Calculation 12 27 6 2 2" xfId="4220"/>
    <cellStyle name="Calculation 12 27 6 2 3" xfId="40642"/>
    <cellStyle name="Calculation 12 27 6 3" xfId="4221"/>
    <cellStyle name="Calculation 12 27 6 3 2" xfId="4222"/>
    <cellStyle name="Calculation 12 27 6 4" xfId="4223"/>
    <cellStyle name="Calculation 12 27 6 5" xfId="40643"/>
    <cellStyle name="Calculation 12 27 7" xfId="4224"/>
    <cellStyle name="Calculation 12 27 7 2" xfId="4225"/>
    <cellStyle name="Calculation 12 27 7 2 2" xfId="4226"/>
    <cellStyle name="Calculation 12 27 7 2 3" xfId="40644"/>
    <cellStyle name="Calculation 12 27 7 3" xfId="4227"/>
    <cellStyle name="Calculation 12 27 7 3 2" xfId="4228"/>
    <cellStyle name="Calculation 12 27 7 4" xfId="4229"/>
    <cellStyle name="Calculation 12 27 7 5" xfId="40645"/>
    <cellStyle name="Calculation 12 27 8" xfId="4230"/>
    <cellStyle name="Calculation 12 27 8 2" xfId="4231"/>
    <cellStyle name="Calculation 12 27 8 2 2" xfId="4232"/>
    <cellStyle name="Calculation 12 27 8 2 3" xfId="40646"/>
    <cellStyle name="Calculation 12 27 8 3" xfId="4233"/>
    <cellStyle name="Calculation 12 27 8 3 2" xfId="4234"/>
    <cellStyle name="Calculation 12 27 8 4" xfId="4235"/>
    <cellStyle name="Calculation 12 27 8 5" xfId="40647"/>
    <cellStyle name="Calculation 12 27 9" xfId="4236"/>
    <cellStyle name="Calculation 12 27 9 2" xfId="4237"/>
    <cellStyle name="Calculation 12 27 9 2 2" xfId="4238"/>
    <cellStyle name="Calculation 12 27 9 2 3" xfId="40648"/>
    <cellStyle name="Calculation 12 27 9 3" xfId="4239"/>
    <cellStyle name="Calculation 12 27 9 3 2" xfId="4240"/>
    <cellStyle name="Calculation 12 27 9 4" xfId="4241"/>
    <cellStyle name="Calculation 12 27 9 5" xfId="40649"/>
    <cellStyle name="Calculation 12 28" xfId="4242"/>
    <cellStyle name="Calculation 12 28 10" xfId="4243"/>
    <cellStyle name="Calculation 12 28 10 2" xfId="4244"/>
    <cellStyle name="Calculation 12 28 10 2 2" xfId="4245"/>
    <cellStyle name="Calculation 12 28 10 2 3" xfId="40650"/>
    <cellStyle name="Calculation 12 28 10 3" xfId="4246"/>
    <cellStyle name="Calculation 12 28 10 3 2" xfId="4247"/>
    <cellStyle name="Calculation 12 28 10 4" xfId="4248"/>
    <cellStyle name="Calculation 12 28 10 5" xfId="40651"/>
    <cellStyle name="Calculation 12 28 11" xfId="4249"/>
    <cellStyle name="Calculation 12 28 11 2" xfId="4250"/>
    <cellStyle name="Calculation 12 28 11 2 2" xfId="4251"/>
    <cellStyle name="Calculation 12 28 11 2 3" xfId="40652"/>
    <cellStyle name="Calculation 12 28 11 3" xfId="4252"/>
    <cellStyle name="Calculation 12 28 11 3 2" xfId="4253"/>
    <cellStyle name="Calculation 12 28 11 4" xfId="4254"/>
    <cellStyle name="Calculation 12 28 11 5" xfId="40653"/>
    <cellStyle name="Calculation 12 28 12" xfId="4255"/>
    <cellStyle name="Calculation 12 28 12 2" xfId="4256"/>
    <cellStyle name="Calculation 12 28 12 2 2" xfId="4257"/>
    <cellStyle name="Calculation 12 28 12 2 3" xfId="40654"/>
    <cellStyle name="Calculation 12 28 12 3" xfId="4258"/>
    <cellStyle name="Calculation 12 28 12 3 2" xfId="4259"/>
    <cellStyle name="Calculation 12 28 12 4" xfId="4260"/>
    <cellStyle name="Calculation 12 28 12 5" xfId="40655"/>
    <cellStyle name="Calculation 12 28 13" xfId="4261"/>
    <cellStyle name="Calculation 12 28 13 2" xfId="4262"/>
    <cellStyle name="Calculation 12 28 13 2 2" xfId="4263"/>
    <cellStyle name="Calculation 12 28 13 2 3" xfId="40656"/>
    <cellStyle name="Calculation 12 28 13 3" xfId="4264"/>
    <cellStyle name="Calculation 12 28 13 3 2" xfId="4265"/>
    <cellStyle name="Calculation 12 28 13 4" xfId="4266"/>
    <cellStyle name="Calculation 12 28 13 5" xfId="40657"/>
    <cellStyle name="Calculation 12 28 14" xfId="4267"/>
    <cellStyle name="Calculation 12 28 14 2" xfId="4268"/>
    <cellStyle name="Calculation 12 28 14 2 2" xfId="4269"/>
    <cellStyle name="Calculation 12 28 14 2 3" xfId="40658"/>
    <cellStyle name="Calculation 12 28 14 3" xfId="4270"/>
    <cellStyle name="Calculation 12 28 14 3 2" xfId="4271"/>
    <cellStyle name="Calculation 12 28 14 4" xfId="4272"/>
    <cellStyle name="Calculation 12 28 14 5" xfId="40659"/>
    <cellStyle name="Calculation 12 28 15" xfId="4273"/>
    <cellStyle name="Calculation 12 28 15 2" xfId="4274"/>
    <cellStyle name="Calculation 12 28 15 2 2" xfId="4275"/>
    <cellStyle name="Calculation 12 28 15 2 3" xfId="40660"/>
    <cellStyle name="Calculation 12 28 15 3" xfId="4276"/>
    <cellStyle name="Calculation 12 28 15 3 2" xfId="4277"/>
    <cellStyle name="Calculation 12 28 15 4" xfId="4278"/>
    <cellStyle name="Calculation 12 28 15 5" xfId="40661"/>
    <cellStyle name="Calculation 12 28 16" xfId="4279"/>
    <cellStyle name="Calculation 12 28 16 2" xfId="4280"/>
    <cellStyle name="Calculation 12 28 16 2 2" xfId="4281"/>
    <cellStyle name="Calculation 12 28 16 2 3" xfId="40662"/>
    <cellStyle name="Calculation 12 28 16 3" xfId="4282"/>
    <cellStyle name="Calculation 12 28 16 3 2" xfId="4283"/>
    <cellStyle name="Calculation 12 28 16 4" xfId="4284"/>
    <cellStyle name="Calculation 12 28 16 5" xfId="40663"/>
    <cellStyle name="Calculation 12 28 17" xfId="4285"/>
    <cellStyle name="Calculation 12 28 17 2" xfId="4286"/>
    <cellStyle name="Calculation 12 28 17 2 2" xfId="4287"/>
    <cellStyle name="Calculation 12 28 17 2 3" xfId="40664"/>
    <cellStyle name="Calculation 12 28 17 3" xfId="4288"/>
    <cellStyle name="Calculation 12 28 17 3 2" xfId="4289"/>
    <cellStyle name="Calculation 12 28 17 4" xfId="4290"/>
    <cellStyle name="Calculation 12 28 17 5" xfId="40665"/>
    <cellStyle name="Calculation 12 28 18" xfId="4291"/>
    <cellStyle name="Calculation 12 28 18 2" xfId="4292"/>
    <cellStyle name="Calculation 12 28 18 2 2" xfId="4293"/>
    <cellStyle name="Calculation 12 28 18 2 3" xfId="40666"/>
    <cellStyle name="Calculation 12 28 18 3" xfId="4294"/>
    <cellStyle name="Calculation 12 28 18 3 2" xfId="4295"/>
    <cellStyle name="Calculation 12 28 18 4" xfId="4296"/>
    <cellStyle name="Calculation 12 28 18 5" xfId="40667"/>
    <cellStyle name="Calculation 12 28 19" xfId="4297"/>
    <cellStyle name="Calculation 12 28 19 2" xfId="4298"/>
    <cellStyle name="Calculation 12 28 19 2 2" xfId="4299"/>
    <cellStyle name="Calculation 12 28 19 2 3" xfId="40668"/>
    <cellStyle name="Calculation 12 28 19 3" xfId="4300"/>
    <cellStyle name="Calculation 12 28 19 3 2" xfId="4301"/>
    <cellStyle name="Calculation 12 28 19 4" xfId="4302"/>
    <cellStyle name="Calculation 12 28 19 5" xfId="40669"/>
    <cellStyle name="Calculation 12 28 2" xfId="4303"/>
    <cellStyle name="Calculation 12 28 2 2" xfId="4304"/>
    <cellStyle name="Calculation 12 28 2 2 2" xfId="4305"/>
    <cellStyle name="Calculation 12 28 2 2 3" xfId="40670"/>
    <cellStyle name="Calculation 12 28 2 3" xfId="4306"/>
    <cellStyle name="Calculation 12 28 2 3 2" xfId="4307"/>
    <cellStyle name="Calculation 12 28 2 4" xfId="4308"/>
    <cellStyle name="Calculation 12 28 2 5" xfId="40671"/>
    <cellStyle name="Calculation 12 28 20" xfId="4309"/>
    <cellStyle name="Calculation 12 28 20 2" xfId="4310"/>
    <cellStyle name="Calculation 12 28 20 2 2" xfId="40672"/>
    <cellStyle name="Calculation 12 28 20 2 3" xfId="40673"/>
    <cellStyle name="Calculation 12 28 20 3" xfId="40674"/>
    <cellStyle name="Calculation 12 28 20 4" xfId="40675"/>
    <cellStyle name="Calculation 12 28 20 5" xfId="40676"/>
    <cellStyle name="Calculation 12 28 21" xfId="4311"/>
    <cellStyle name="Calculation 12 28 21 2" xfId="4312"/>
    <cellStyle name="Calculation 12 28 22" xfId="4313"/>
    <cellStyle name="Calculation 12 28 22 2" xfId="4314"/>
    <cellStyle name="Calculation 12 28 3" xfId="4315"/>
    <cellStyle name="Calculation 12 28 3 2" xfId="4316"/>
    <cellStyle name="Calculation 12 28 3 2 2" xfId="4317"/>
    <cellStyle name="Calculation 12 28 3 2 3" xfId="40677"/>
    <cellStyle name="Calculation 12 28 3 3" xfId="4318"/>
    <cellStyle name="Calculation 12 28 3 3 2" xfId="4319"/>
    <cellStyle name="Calculation 12 28 3 4" xfId="4320"/>
    <cellStyle name="Calculation 12 28 3 5" xfId="40678"/>
    <cellStyle name="Calculation 12 28 4" xfId="4321"/>
    <cellStyle name="Calculation 12 28 4 2" xfId="4322"/>
    <cellStyle name="Calculation 12 28 4 2 2" xfId="4323"/>
    <cellStyle name="Calculation 12 28 4 2 3" xfId="40679"/>
    <cellStyle name="Calculation 12 28 4 3" xfId="4324"/>
    <cellStyle name="Calculation 12 28 4 3 2" xfId="4325"/>
    <cellStyle name="Calculation 12 28 4 4" xfId="4326"/>
    <cellStyle name="Calculation 12 28 4 5" xfId="40680"/>
    <cellStyle name="Calculation 12 28 5" xfId="4327"/>
    <cellStyle name="Calculation 12 28 5 2" xfId="4328"/>
    <cellStyle name="Calculation 12 28 5 2 2" xfId="4329"/>
    <cellStyle name="Calculation 12 28 5 2 3" xfId="40681"/>
    <cellStyle name="Calculation 12 28 5 3" xfId="4330"/>
    <cellStyle name="Calculation 12 28 5 3 2" xfId="4331"/>
    <cellStyle name="Calculation 12 28 5 4" xfId="4332"/>
    <cellStyle name="Calculation 12 28 5 5" xfId="40682"/>
    <cellStyle name="Calculation 12 28 6" xfId="4333"/>
    <cellStyle name="Calculation 12 28 6 2" xfId="4334"/>
    <cellStyle name="Calculation 12 28 6 2 2" xfId="4335"/>
    <cellStyle name="Calculation 12 28 6 2 3" xfId="40683"/>
    <cellStyle name="Calculation 12 28 6 3" xfId="4336"/>
    <cellStyle name="Calculation 12 28 6 3 2" xfId="4337"/>
    <cellStyle name="Calculation 12 28 6 4" xfId="4338"/>
    <cellStyle name="Calculation 12 28 6 5" xfId="40684"/>
    <cellStyle name="Calculation 12 28 7" xfId="4339"/>
    <cellStyle name="Calculation 12 28 7 2" xfId="4340"/>
    <cellStyle name="Calculation 12 28 7 2 2" xfId="4341"/>
    <cellStyle name="Calculation 12 28 7 2 3" xfId="40685"/>
    <cellStyle name="Calculation 12 28 7 3" xfId="4342"/>
    <cellStyle name="Calculation 12 28 7 3 2" xfId="4343"/>
    <cellStyle name="Calculation 12 28 7 4" xfId="4344"/>
    <cellStyle name="Calculation 12 28 7 5" xfId="40686"/>
    <cellStyle name="Calculation 12 28 8" xfId="4345"/>
    <cellStyle name="Calculation 12 28 8 2" xfId="4346"/>
    <cellStyle name="Calculation 12 28 8 2 2" xfId="4347"/>
    <cellStyle name="Calculation 12 28 8 2 3" xfId="40687"/>
    <cellStyle name="Calculation 12 28 8 3" xfId="4348"/>
    <cellStyle name="Calculation 12 28 8 3 2" xfId="4349"/>
    <cellStyle name="Calculation 12 28 8 4" xfId="4350"/>
    <cellStyle name="Calculation 12 28 8 5" xfId="40688"/>
    <cellStyle name="Calculation 12 28 9" xfId="4351"/>
    <cellStyle name="Calculation 12 28 9 2" xfId="4352"/>
    <cellStyle name="Calculation 12 28 9 2 2" xfId="4353"/>
    <cellStyle name="Calculation 12 28 9 2 3" xfId="40689"/>
    <cellStyle name="Calculation 12 28 9 3" xfId="4354"/>
    <cellStyle name="Calculation 12 28 9 3 2" xfId="4355"/>
    <cellStyle name="Calculation 12 28 9 4" xfId="4356"/>
    <cellStyle name="Calculation 12 28 9 5" xfId="40690"/>
    <cellStyle name="Calculation 12 29" xfId="4357"/>
    <cellStyle name="Calculation 12 29 10" xfId="4358"/>
    <cellStyle name="Calculation 12 29 10 2" xfId="4359"/>
    <cellStyle name="Calculation 12 29 10 2 2" xfId="4360"/>
    <cellStyle name="Calculation 12 29 10 2 3" xfId="40691"/>
    <cellStyle name="Calculation 12 29 10 3" xfId="4361"/>
    <cellStyle name="Calculation 12 29 10 3 2" xfId="4362"/>
    <cellStyle name="Calculation 12 29 10 4" xfId="4363"/>
    <cellStyle name="Calculation 12 29 10 5" xfId="40692"/>
    <cellStyle name="Calculation 12 29 11" xfId="4364"/>
    <cellStyle name="Calculation 12 29 11 2" xfId="4365"/>
    <cellStyle name="Calculation 12 29 11 2 2" xfId="4366"/>
    <cellStyle name="Calculation 12 29 11 2 3" xfId="40693"/>
    <cellStyle name="Calculation 12 29 11 3" xfId="4367"/>
    <cellStyle name="Calculation 12 29 11 3 2" xfId="4368"/>
    <cellStyle name="Calculation 12 29 11 4" xfId="4369"/>
    <cellStyle name="Calculation 12 29 11 5" xfId="40694"/>
    <cellStyle name="Calculation 12 29 12" xfId="4370"/>
    <cellStyle name="Calculation 12 29 12 2" xfId="4371"/>
    <cellStyle name="Calculation 12 29 12 2 2" xfId="4372"/>
    <cellStyle name="Calculation 12 29 12 2 3" xfId="40695"/>
    <cellStyle name="Calculation 12 29 12 3" xfId="4373"/>
    <cellStyle name="Calculation 12 29 12 3 2" xfId="4374"/>
    <cellStyle name="Calculation 12 29 12 4" xfId="4375"/>
    <cellStyle name="Calculation 12 29 12 5" xfId="40696"/>
    <cellStyle name="Calculation 12 29 13" xfId="4376"/>
    <cellStyle name="Calculation 12 29 13 2" xfId="4377"/>
    <cellStyle name="Calculation 12 29 13 2 2" xfId="4378"/>
    <cellStyle name="Calculation 12 29 13 2 3" xfId="40697"/>
    <cellStyle name="Calculation 12 29 13 3" xfId="4379"/>
    <cellStyle name="Calculation 12 29 13 3 2" xfId="4380"/>
    <cellStyle name="Calculation 12 29 13 4" xfId="4381"/>
    <cellStyle name="Calculation 12 29 13 5" xfId="40698"/>
    <cellStyle name="Calculation 12 29 14" xfId="4382"/>
    <cellStyle name="Calculation 12 29 14 2" xfId="4383"/>
    <cellStyle name="Calculation 12 29 14 2 2" xfId="4384"/>
    <cellStyle name="Calculation 12 29 14 2 3" xfId="40699"/>
    <cellStyle name="Calculation 12 29 14 3" xfId="4385"/>
    <cellStyle name="Calculation 12 29 14 3 2" xfId="4386"/>
    <cellStyle name="Calculation 12 29 14 4" xfId="4387"/>
    <cellStyle name="Calculation 12 29 14 5" xfId="40700"/>
    <cellStyle name="Calculation 12 29 15" xfId="4388"/>
    <cellStyle name="Calculation 12 29 15 2" xfId="4389"/>
    <cellStyle name="Calculation 12 29 15 2 2" xfId="4390"/>
    <cellStyle name="Calculation 12 29 15 2 3" xfId="40701"/>
    <cellStyle name="Calculation 12 29 15 3" xfId="4391"/>
    <cellStyle name="Calculation 12 29 15 3 2" xfId="4392"/>
    <cellStyle name="Calculation 12 29 15 4" xfId="4393"/>
    <cellStyle name="Calculation 12 29 15 5" xfId="40702"/>
    <cellStyle name="Calculation 12 29 16" xfId="4394"/>
    <cellStyle name="Calculation 12 29 16 2" xfId="4395"/>
    <cellStyle name="Calculation 12 29 16 2 2" xfId="4396"/>
    <cellStyle name="Calculation 12 29 16 2 3" xfId="40703"/>
    <cellStyle name="Calculation 12 29 16 3" xfId="4397"/>
    <cellStyle name="Calculation 12 29 16 3 2" xfId="4398"/>
    <cellStyle name="Calculation 12 29 16 4" xfId="4399"/>
    <cellStyle name="Calculation 12 29 16 5" xfId="40704"/>
    <cellStyle name="Calculation 12 29 17" xfId="4400"/>
    <cellStyle name="Calculation 12 29 17 2" xfId="4401"/>
    <cellStyle name="Calculation 12 29 17 2 2" xfId="4402"/>
    <cellStyle name="Calculation 12 29 17 2 3" xfId="40705"/>
    <cellStyle name="Calculation 12 29 17 3" xfId="4403"/>
    <cellStyle name="Calculation 12 29 17 3 2" xfId="4404"/>
    <cellStyle name="Calculation 12 29 17 4" xfId="4405"/>
    <cellStyle name="Calculation 12 29 17 5" xfId="40706"/>
    <cellStyle name="Calculation 12 29 18" xfId="4406"/>
    <cellStyle name="Calculation 12 29 18 2" xfId="4407"/>
    <cellStyle name="Calculation 12 29 18 2 2" xfId="4408"/>
    <cellStyle name="Calculation 12 29 18 2 3" xfId="40707"/>
    <cellStyle name="Calculation 12 29 18 3" xfId="4409"/>
    <cellStyle name="Calculation 12 29 18 3 2" xfId="4410"/>
    <cellStyle name="Calculation 12 29 18 4" xfId="4411"/>
    <cellStyle name="Calculation 12 29 18 5" xfId="40708"/>
    <cellStyle name="Calculation 12 29 19" xfId="4412"/>
    <cellStyle name="Calculation 12 29 19 2" xfId="4413"/>
    <cellStyle name="Calculation 12 29 19 2 2" xfId="4414"/>
    <cellStyle name="Calculation 12 29 19 2 3" xfId="40709"/>
    <cellStyle name="Calculation 12 29 19 3" xfId="4415"/>
    <cellStyle name="Calculation 12 29 19 3 2" xfId="4416"/>
    <cellStyle name="Calculation 12 29 19 4" xfId="4417"/>
    <cellStyle name="Calculation 12 29 19 5" xfId="40710"/>
    <cellStyle name="Calculation 12 29 2" xfId="4418"/>
    <cellStyle name="Calculation 12 29 2 2" xfId="4419"/>
    <cellStyle name="Calculation 12 29 2 2 2" xfId="4420"/>
    <cellStyle name="Calculation 12 29 2 2 3" xfId="40711"/>
    <cellStyle name="Calculation 12 29 2 3" xfId="4421"/>
    <cellStyle name="Calculation 12 29 2 3 2" xfId="4422"/>
    <cellStyle name="Calculation 12 29 2 4" xfId="4423"/>
    <cellStyle name="Calculation 12 29 2 5" xfId="40712"/>
    <cellStyle name="Calculation 12 29 20" xfId="4424"/>
    <cellStyle name="Calculation 12 29 20 2" xfId="4425"/>
    <cellStyle name="Calculation 12 29 20 2 2" xfId="40713"/>
    <cellStyle name="Calculation 12 29 20 2 3" xfId="40714"/>
    <cellStyle name="Calculation 12 29 20 3" xfId="40715"/>
    <cellStyle name="Calculation 12 29 20 4" xfId="40716"/>
    <cellStyle name="Calculation 12 29 20 5" xfId="40717"/>
    <cellStyle name="Calculation 12 29 21" xfId="4426"/>
    <cellStyle name="Calculation 12 29 21 2" xfId="4427"/>
    <cellStyle name="Calculation 12 29 22" xfId="4428"/>
    <cellStyle name="Calculation 12 29 22 2" xfId="4429"/>
    <cellStyle name="Calculation 12 29 3" xfId="4430"/>
    <cellStyle name="Calculation 12 29 3 2" xfId="4431"/>
    <cellStyle name="Calculation 12 29 3 2 2" xfId="4432"/>
    <cellStyle name="Calculation 12 29 3 2 3" xfId="40718"/>
    <cellStyle name="Calculation 12 29 3 3" xfId="4433"/>
    <cellStyle name="Calculation 12 29 3 3 2" xfId="4434"/>
    <cellStyle name="Calculation 12 29 3 4" xfId="4435"/>
    <cellStyle name="Calculation 12 29 3 5" xfId="40719"/>
    <cellStyle name="Calculation 12 29 4" xfId="4436"/>
    <cellStyle name="Calculation 12 29 4 2" xfId="4437"/>
    <cellStyle name="Calculation 12 29 4 2 2" xfId="4438"/>
    <cellStyle name="Calculation 12 29 4 2 3" xfId="40720"/>
    <cellStyle name="Calculation 12 29 4 3" xfId="4439"/>
    <cellStyle name="Calculation 12 29 4 3 2" xfId="4440"/>
    <cellStyle name="Calculation 12 29 4 4" xfId="4441"/>
    <cellStyle name="Calculation 12 29 4 5" xfId="40721"/>
    <cellStyle name="Calculation 12 29 5" xfId="4442"/>
    <cellStyle name="Calculation 12 29 5 2" xfId="4443"/>
    <cellStyle name="Calculation 12 29 5 2 2" xfId="4444"/>
    <cellStyle name="Calculation 12 29 5 2 3" xfId="40722"/>
    <cellStyle name="Calculation 12 29 5 3" xfId="4445"/>
    <cellStyle name="Calculation 12 29 5 3 2" xfId="4446"/>
    <cellStyle name="Calculation 12 29 5 4" xfId="4447"/>
    <cellStyle name="Calculation 12 29 5 5" xfId="40723"/>
    <cellStyle name="Calculation 12 29 6" xfId="4448"/>
    <cellStyle name="Calculation 12 29 6 2" xfId="4449"/>
    <cellStyle name="Calculation 12 29 6 2 2" xfId="4450"/>
    <cellStyle name="Calculation 12 29 6 2 3" xfId="40724"/>
    <cellStyle name="Calculation 12 29 6 3" xfId="4451"/>
    <cellStyle name="Calculation 12 29 6 3 2" xfId="4452"/>
    <cellStyle name="Calculation 12 29 6 4" xfId="4453"/>
    <cellStyle name="Calculation 12 29 6 5" xfId="40725"/>
    <cellStyle name="Calculation 12 29 7" xfId="4454"/>
    <cellStyle name="Calculation 12 29 7 2" xfId="4455"/>
    <cellStyle name="Calculation 12 29 7 2 2" xfId="4456"/>
    <cellStyle name="Calculation 12 29 7 2 3" xfId="40726"/>
    <cellStyle name="Calculation 12 29 7 3" xfId="4457"/>
    <cellStyle name="Calculation 12 29 7 3 2" xfId="4458"/>
    <cellStyle name="Calculation 12 29 7 4" xfId="4459"/>
    <cellStyle name="Calculation 12 29 7 5" xfId="40727"/>
    <cellStyle name="Calculation 12 29 8" xfId="4460"/>
    <cellStyle name="Calculation 12 29 8 2" xfId="4461"/>
    <cellStyle name="Calculation 12 29 8 2 2" xfId="4462"/>
    <cellStyle name="Calculation 12 29 8 2 3" xfId="40728"/>
    <cellStyle name="Calculation 12 29 8 3" xfId="4463"/>
    <cellStyle name="Calculation 12 29 8 3 2" xfId="4464"/>
    <cellStyle name="Calculation 12 29 8 4" xfId="4465"/>
    <cellStyle name="Calculation 12 29 8 5" xfId="40729"/>
    <cellStyle name="Calculation 12 29 9" xfId="4466"/>
    <cellStyle name="Calculation 12 29 9 2" xfId="4467"/>
    <cellStyle name="Calculation 12 29 9 2 2" xfId="4468"/>
    <cellStyle name="Calculation 12 29 9 2 3" xfId="40730"/>
    <cellStyle name="Calculation 12 29 9 3" xfId="4469"/>
    <cellStyle name="Calculation 12 29 9 3 2" xfId="4470"/>
    <cellStyle name="Calculation 12 29 9 4" xfId="4471"/>
    <cellStyle name="Calculation 12 29 9 5" xfId="40731"/>
    <cellStyle name="Calculation 12 3" xfId="4472"/>
    <cellStyle name="Calculation 12 3 10" xfId="4473"/>
    <cellStyle name="Calculation 12 3 10 2" xfId="4474"/>
    <cellStyle name="Calculation 12 3 10 2 2" xfId="4475"/>
    <cellStyle name="Calculation 12 3 10 2 3" xfId="40732"/>
    <cellStyle name="Calculation 12 3 10 3" xfId="4476"/>
    <cellStyle name="Calculation 12 3 10 3 2" xfId="4477"/>
    <cellStyle name="Calculation 12 3 10 4" xfId="4478"/>
    <cellStyle name="Calculation 12 3 10 5" xfId="40733"/>
    <cellStyle name="Calculation 12 3 11" xfId="4479"/>
    <cellStyle name="Calculation 12 3 11 2" xfId="4480"/>
    <cellStyle name="Calculation 12 3 11 2 2" xfId="4481"/>
    <cellStyle name="Calculation 12 3 11 2 3" xfId="40734"/>
    <cellStyle name="Calculation 12 3 11 3" xfId="4482"/>
    <cellStyle name="Calculation 12 3 11 3 2" xfId="4483"/>
    <cellStyle name="Calculation 12 3 11 4" xfId="4484"/>
    <cellStyle name="Calculation 12 3 11 5" xfId="40735"/>
    <cellStyle name="Calculation 12 3 12" xfId="4485"/>
    <cellStyle name="Calculation 12 3 12 2" xfId="4486"/>
    <cellStyle name="Calculation 12 3 12 2 2" xfId="4487"/>
    <cellStyle name="Calculation 12 3 12 2 3" xfId="40736"/>
    <cellStyle name="Calculation 12 3 12 3" xfId="4488"/>
    <cellStyle name="Calculation 12 3 12 3 2" xfId="4489"/>
    <cellStyle name="Calculation 12 3 12 4" xfId="4490"/>
    <cellStyle name="Calculation 12 3 12 5" xfId="40737"/>
    <cellStyle name="Calculation 12 3 13" xfId="4491"/>
    <cellStyle name="Calculation 12 3 13 2" xfId="4492"/>
    <cellStyle name="Calculation 12 3 13 2 2" xfId="4493"/>
    <cellStyle name="Calculation 12 3 13 2 3" xfId="40738"/>
    <cellStyle name="Calculation 12 3 13 3" xfId="4494"/>
    <cellStyle name="Calculation 12 3 13 3 2" xfId="4495"/>
    <cellStyle name="Calculation 12 3 13 4" xfId="4496"/>
    <cellStyle name="Calculation 12 3 13 5" xfId="40739"/>
    <cellStyle name="Calculation 12 3 14" xfId="4497"/>
    <cellStyle name="Calculation 12 3 14 2" xfId="4498"/>
    <cellStyle name="Calculation 12 3 14 2 2" xfId="4499"/>
    <cellStyle name="Calculation 12 3 14 2 3" xfId="40740"/>
    <cellStyle name="Calculation 12 3 14 3" xfId="4500"/>
    <cellStyle name="Calculation 12 3 14 3 2" xfId="4501"/>
    <cellStyle name="Calculation 12 3 14 4" xfId="4502"/>
    <cellStyle name="Calculation 12 3 14 5" xfId="40741"/>
    <cellStyle name="Calculation 12 3 15" xfId="4503"/>
    <cellStyle name="Calculation 12 3 15 2" xfId="4504"/>
    <cellStyle name="Calculation 12 3 15 2 2" xfId="4505"/>
    <cellStyle name="Calculation 12 3 15 2 3" xfId="40742"/>
    <cellStyle name="Calculation 12 3 15 3" xfId="4506"/>
    <cellStyle name="Calculation 12 3 15 3 2" xfId="4507"/>
    <cellStyle name="Calculation 12 3 15 4" xfId="4508"/>
    <cellStyle name="Calculation 12 3 15 5" xfId="40743"/>
    <cellStyle name="Calculation 12 3 16" xfId="4509"/>
    <cellStyle name="Calculation 12 3 16 2" xfId="4510"/>
    <cellStyle name="Calculation 12 3 16 2 2" xfId="4511"/>
    <cellStyle name="Calculation 12 3 16 2 3" xfId="40744"/>
    <cellStyle name="Calculation 12 3 16 3" xfId="4512"/>
    <cellStyle name="Calculation 12 3 16 3 2" xfId="4513"/>
    <cellStyle name="Calculation 12 3 16 4" xfId="4514"/>
    <cellStyle name="Calculation 12 3 16 5" xfId="40745"/>
    <cellStyle name="Calculation 12 3 17" xfId="4515"/>
    <cellStyle name="Calculation 12 3 17 2" xfId="4516"/>
    <cellStyle name="Calculation 12 3 17 2 2" xfId="4517"/>
    <cellStyle name="Calculation 12 3 17 2 3" xfId="40746"/>
    <cellStyle name="Calculation 12 3 17 3" xfId="4518"/>
    <cellStyle name="Calculation 12 3 17 3 2" xfId="4519"/>
    <cellStyle name="Calculation 12 3 17 4" xfId="4520"/>
    <cellStyle name="Calculation 12 3 17 5" xfId="40747"/>
    <cellStyle name="Calculation 12 3 18" xfId="4521"/>
    <cellStyle name="Calculation 12 3 18 2" xfId="4522"/>
    <cellStyle name="Calculation 12 3 18 2 2" xfId="4523"/>
    <cellStyle name="Calculation 12 3 18 2 3" xfId="40748"/>
    <cellStyle name="Calculation 12 3 18 3" xfId="4524"/>
    <cellStyle name="Calculation 12 3 18 3 2" xfId="4525"/>
    <cellStyle name="Calculation 12 3 18 4" xfId="4526"/>
    <cellStyle name="Calculation 12 3 18 5" xfId="40749"/>
    <cellStyle name="Calculation 12 3 19" xfId="4527"/>
    <cellStyle name="Calculation 12 3 19 2" xfId="4528"/>
    <cellStyle name="Calculation 12 3 19 2 2" xfId="4529"/>
    <cellStyle name="Calculation 12 3 19 2 3" xfId="40750"/>
    <cellStyle name="Calculation 12 3 19 3" xfId="4530"/>
    <cellStyle name="Calculation 12 3 19 3 2" xfId="4531"/>
    <cellStyle name="Calculation 12 3 19 4" xfId="4532"/>
    <cellStyle name="Calculation 12 3 19 5" xfId="40751"/>
    <cellStyle name="Calculation 12 3 2" xfId="4533"/>
    <cellStyle name="Calculation 12 3 2 2" xfId="4534"/>
    <cellStyle name="Calculation 12 3 2 2 2" xfId="4535"/>
    <cellStyle name="Calculation 12 3 2 2 3" xfId="40752"/>
    <cellStyle name="Calculation 12 3 2 3" xfId="4536"/>
    <cellStyle name="Calculation 12 3 2 3 2" xfId="4537"/>
    <cellStyle name="Calculation 12 3 2 4" xfId="4538"/>
    <cellStyle name="Calculation 12 3 2 5" xfId="40753"/>
    <cellStyle name="Calculation 12 3 20" xfId="4539"/>
    <cellStyle name="Calculation 12 3 20 2" xfId="4540"/>
    <cellStyle name="Calculation 12 3 20 2 2" xfId="40754"/>
    <cellStyle name="Calculation 12 3 20 2 3" xfId="40755"/>
    <cellStyle name="Calculation 12 3 20 3" xfId="40756"/>
    <cellStyle name="Calculation 12 3 20 4" xfId="40757"/>
    <cellStyle name="Calculation 12 3 20 5" xfId="40758"/>
    <cellStyle name="Calculation 12 3 21" xfId="4541"/>
    <cellStyle name="Calculation 12 3 21 2" xfId="4542"/>
    <cellStyle name="Calculation 12 3 22" xfId="4543"/>
    <cellStyle name="Calculation 12 3 22 2" xfId="4544"/>
    <cellStyle name="Calculation 12 3 3" xfId="4545"/>
    <cellStyle name="Calculation 12 3 3 2" xfId="4546"/>
    <cellStyle name="Calculation 12 3 3 2 2" xfId="4547"/>
    <cellStyle name="Calculation 12 3 3 2 3" xfId="40759"/>
    <cellStyle name="Calculation 12 3 3 3" xfId="4548"/>
    <cellStyle name="Calculation 12 3 3 3 2" xfId="4549"/>
    <cellStyle name="Calculation 12 3 3 4" xfId="4550"/>
    <cellStyle name="Calculation 12 3 3 5" xfId="40760"/>
    <cellStyle name="Calculation 12 3 4" xfId="4551"/>
    <cellStyle name="Calculation 12 3 4 2" xfId="4552"/>
    <cellStyle name="Calculation 12 3 4 2 2" xfId="4553"/>
    <cellStyle name="Calculation 12 3 4 2 3" xfId="40761"/>
    <cellStyle name="Calculation 12 3 4 3" xfId="4554"/>
    <cellStyle name="Calculation 12 3 4 3 2" xfId="4555"/>
    <cellStyle name="Calculation 12 3 4 4" xfId="4556"/>
    <cellStyle name="Calculation 12 3 4 5" xfId="40762"/>
    <cellStyle name="Calculation 12 3 5" xfId="4557"/>
    <cellStyle name="Calculation 12 3 5 2" xfId="4558"/>
    <cellStyle name="Calculation 12 3 5 2 2" xfId="4559"/>
    <cellStyle name="Calculation 12 3 5 2 3" xfId="40763"/>
    <cellStyle name="Calculation 12 3 5 3" xfId="4560"/>
    <cellStyle name="Calculation 12 3 5 3 2" xfId="4561"/>
    <cellStyle name="Calculation 12 3 5 4" xfId="4562"/>
    <cellStyle name="Calculation 12 3 5 5" xfId="40764"/>
    <cellStyle name="Calculation 12 3 6" xfId="4563"/>
    <cellStyle name="Calculation 12 3 6 2" xfId="4564"/>
    <cellStyle name="Calculation 12 3 6 2 2" xfId="4565"/>
    <cellStyle name="Calculation 12 3 6 2 3" xfId="40765"/>
    <cellStyle name="Calculation 12 3 6 3" xfId="4566"/>
    <cellStyle name="Calculation 12 3 6 3 2" xfId="4567"/>
    <cellStyle name="Calculation 12 3 6 4" xfId="4568"/>
    <cellStyle name="Calculation 12 3 6 5" xfId="40766"/>
    <cellStyle name="Calculation 12 3 7" xfId="4569"/>
    <cellStyle name="Calculation 12 3 7 2" xfId="4570"/>
    <cellStyle name="Calculation 12 3 7 2 2" xfId="4571"/>
    <cellStyle name="Calculation 12 3 7 2 3" xfId="40767"/>
    <cellStyle name="Calculation 12 3 7 3" xfId="4572"/>
    <cellStyle name="Calculation 12 3 7 3 2" xfId="4573"/>
    <cellStyle name="Calculation 12 3 7 4" xfId="4574"/>
    <cellStyle name="Calculation 12 3 7 5" xfId="40768"/>
    <cellStyle name="Calculation 12 3 8" xfId="4575"/>
    <cellStyle name="Calculation 12 3 8 2" xfId="4576"/>
    <cellStyle name="Calculation 12 3 8 2 2" xfId="4577"/>
    <cellStyle name="Calculation 12 3 8 2 3" xfId="40769"/>
    <cellStyle name="Calculation 12 3 8 3" xfId="4578"/>
    <cellStyle name="Calculation 12 3 8 3 2" xfId="4579"/>
    <cellStyle name="Calculation 12 3 8 4" xfId="4580"/>
    <cellStyle name="Calculation 12 3 8 5" xfId="40770"/>
    <cellStyle name="Calculation 12 3 9" xfId="4581"/>
    <cellStyle name="Calculation 12 3 9 2" xfId="4582"/>
    <cellStyle name="Calculation 12 3 9 2 2" xfId="4583"/>
    <cellStyle name="Calculation 12 3 9 2 3" xfId="40771"/>
    <cellStyle name="Calculation 12 3 9 3" xfId="4584"/>
    <cellStyle name="Calculation 12 3 9 3 2" xfId="4585"/>
    <cellStyle name="Calculation 12 3 9 4" xfId="4586"/>
    <cellStyle name="Calculation 12 3 9 5" xfId="40772"/>
    <cellStyle name="Calculation 12 30" xfId="4587"/>
    <cellStyle name="Calculation 12 30 10" xfId="4588"/>
    <cellStyle name="Calculation 12 30 10 2" xfId="4589"/>
    <cellStyle name="Calculation 12 30 10 2 2" xfId="4590"/>
    <cellStyle name="Calculation 12 30 10 2 3" xfId="40773"/>
    <cellStyle name="Calculation 12 30 10 3" xfId="4591"/>
    <cellStyle name="Calculation 12 30 10 3 2" xfId="4592"/>
    <cellStyle name="Calculation 12 30 10 4" xfId="4593"/>
    <cellStyle name="Calculation 12 30 10 5" xfId="40774"/>
    <cellStyle name="Calculation 12 30 11" xfId="4594"/>
    <cellStyle name="Calculation 12 30 11 2" xfId="4595"/>
    <cellStyle name="Calculation 12 30 11 2 2" xfId="4596"/>
    <cellStyle name="Calculation 12 30 11 2 3" xfId="40775"/>
    <cellStyle name="Calculation 12 30 11 3" xfId="4597"/>
    <cellStyle name="Calculation 12 30 11 3 2" xfId="4598"/>
    <cellStyle name="Calculation 12 30 11 4" xfId="4599"/>
    <cellStyle name="Calculation 12 30 11 5" xfId="40776"/>
    <cellStyle name="Calculation 12 30 12" xfId="4600"/>
    <cellStyle name="Calculation 12 30 12 2" xfId="4601"/>
    <cellStyle name="Calculation 12 30 12 2 2" xfId="4602"/>
    <cellStyle name="Calculation 12 30 12 2 3" xfId="40777"/>
    <cellStyle name="Calculation 12 30 12 3" xfId="4603"/>
    <cellStyle name="Calculation 12 30 12 3 2" xfId="4604"/>
    <cellStyle name="Calculation 12 30 12 4" xfId="4605"/>
    <cellStyle name="Calculation 12 30 12 5" xfId="40778"/>
    <cellStyle name="Calculation 12 30 13" xfId="4606"/>
    <cellStyle name="Calculation 12 30 13 2" xfId="4607"/>
    <cellStyle name="Calculation 12 30 13 2 2" xfId="4608"/>
    <cellStyle name="Calculation 12 30 13 2 3" xfId="40779"/>
    <cellStyle name="Calculation 12 30 13 3" xfId="4609"/>
    <cellStyle name="Calculation 12 30 13 3 2" xfId="4610"/>
    <cellStyle name="Calculation 12 30 13 4" xfId="4611"/>
    <cellStyle name="Calculation 12 30 13 5" xfId="40780"/>
    <cellStyle name="Calculation 12 30 14" xfId="4612"/>
    <cellStyle name="Calculation 12 30 14 2" xfId="4613"/>
    <cellStyle name="Calculation 12 30 14 2 2" xfId="4614"/>
    <cellStyle name="Calculation 12 30 14 2 3" xfId="40781"/>
    <cellStyle name="Calculation 12 30 14 3" xfId="4615"/>
    <cellStyle name="Calculation 12 30 14 3 2" xfId="4616"/>
    <cellStyle name="Calculation 12 30 14 4" xfId="4617"/>
    <cellStyle name="Calculation 12 30 14 5" xfId="40782"/>
    <cellStyle name="Calculation 12 30 15" xfId="4618"/>
    <cellStyle name="Calculation 12 30 15 2" xfId="4619"/>
    <cellStyle name="Calculation 12 30 15 2 2" xfId="4620"/>
    <cellStyle name="Calculation 12 30 15 2 3" xfId="40783"/>
    <cellStyle name="Calculation 12 30 15 3" xfId="4621"/>
    <cellStyle name="Calculation 12 30 15 3 2" xfId="4622"/>
    <cellStyle name="Calculation 12 30 15 4" xfId="4623"/>
    <cellStyle name="Calculation 12 30 15 5" xfId="40784"/>
    <cellStyle name="Calculation 12 30 16" xfId="4624"/>
    <cellStyle name="Calculation 12 30 16 2" xfId="4625"/>
    <cellStyle name="Calculation 12 30 16 2 2" xfId="4626"/>
    <cellStyle name="Calculation 12 30 16 2 3" xfId="40785"/>
    <cellStyle name="Calculation 12 30 16 3" xfId="4627"/>
    <cellStyle name="Calculation 12 30 16 3 2" xfId="4628"/>
    <cellStyle name="Calculation 12 30 16 4" xfId="4629"/>
    <cellStyle name="Calculation 12 30 16 5" xfId="40786"/>
    <cellStyle name="Calculation 12 30 17" xfId="4630"/>
    <cellStyle name="Calculation 12 30 17 2" xfId="4631"/>
    <cellStyle name="Calculation 12 30 17 2 2" xfId="4632"/>
    <cellStyle name="Calculation 12 30 17 2 3" xfId="40787"/>
    <cellStyle name="Calculation 12 30 17 3" xfId="4633"/>
    <cellStyle name="Calculation 12 30 17 3 2" xfId="4634"/>
    <cellStyle name="Calculation 12 30 17 4" xfId="4635"/>
    <cellStyle name="Calculation 12 30 17 5" xfId="40788"/>
    <cellStyle name="Calculation 12 30 18" xfId="4636"/>
    <cellStyle name="Calculation 12 30 18 2" xfId="4637"/>
    <cellStyle name="Calculation 12 30 18 2 2" xfId="4638"/>
    <cellStyle name="Calculation 12 30 18 2 3" xfId="40789"/>
    <cellStyle name="Calculation 12 30 18 3" xfId="4639"/>
    <cellStyle name="Calculation 12 30 18 3 2" xfId="4640"/>
    <cellStyle name="Calculation 12 30 18 4" xfId="4641"/>
    <cellStyle name="Calculation 12 30 18 5" xfId="40790"/>
    <cellStyle name="Calculation 12 30 19" xfId="4642"/>
    <cellStyle name="Calculation 12 30 19 2" xfId="4643"/>
    <cellStyle name="Calculation 12 30 19 2 2" xfId="4644"/>
    <cellStyle name="Calculation 12 30 19 2 3" xfId="40791"/>
    <cellStyle name="Calculation 12 30 19 3" xfId="4645"/>
    <cellStyle name="Calculation 12 30 19 3 2" xfId="4646"/>
    <cellStyle name="Calculation 12 30 19 4" xfId="4647"/>
    <cellStyle name="Calculation 12 30 19 5" xfId="40792"/>
    <cellStyle name="Calculation 12 30 2" xfId="4648"/>
    <cellStyle name="Calculation 12 30 2 2" xfId="4649"/>
    <cellStyle name="Calculation 12 30 2 2 2" xfId="4650"/>
    <cellStyle name="Calculation 12 30 2 2 3" xfId="40793"/>
    <cellStyle name="Calculation 12 30 2 3" xfId="4651"/>
    <cellStyle name="Calculation 12 30 2 3 2" xfId="4652"/>
    <cellStyle name="Calculation 12 30 2 4" xfId="4653"/>
    <cellStyle name="Calculation 12 30 2 5" xfId="40794"/>
    <cellStyle name="Calculation 12 30 20" xfId="4654"/>
    <cellStyle name="Calculation 12 30 20 2" xfId="4655"/>
    <cellStyle name="Calculation 12 30 20 2 2" xfId="40795"/>
    <cellStyle name="Calculation 12 30 20 2 3" xfId="40796"/>
    <cellStyle name="Calculation 12 30 20 3" xfId="40797"/>
    <cellStyle name="Calculation 12 30 20 4" xfId="40798"/>
    <cellStyle name="Calculation 12 30 20 5" xfId="40799"/>
    <cellStyle name="Calculation 12 30 21" xfId="4656"/>
    <cellStyle name="Calculation 12 30 21 2" xfId="4657"/>
    <cellStyle name="Calculation 12 30 22" xfId="4658"/>
    <cellStyle name="Calculation 12 30 22 2" xfId="4659"/>
    <cellStyle name="Calculation 12 30 3" xfId="4660"/>
    <cellStyle name="Calculation 12 30 3 2" xfId="4661"/>
    <cellStyle name="Calculation 12 30 3 2 2" xfId="4662"/>
    <cellStyle name="Calculation 12 30 3 2 3" xfId="40800"/>
    <cellStyle name="Calculation 12 30 3 3" xfId="4663"/>
    <cellStyle name="Calculation 12 30 3 3 2" xfId="4664"/>
    <cellStyle name="Calculation 12 30 3 4" xfId="4665"/>
    <cellStyle name="Calculation 12 30 3 5" xfId="40801"/>
    <cellStyle name="Calculation 12 30 4" xfId="4666"/>
    <cellStyle name="Calculation 12 30 4 2" xfId="4667"/>
    <cellStyle name="Calculation 12 30 4 2 2" xfId="4668"/>
    <cellStyle name="Calculation 12 30 4 2 3" xfId="40802"/>
    <cellStyle name="Calculation 12 30 4 3" xfId="4669"/>
    <cellStyle name="Calculation 12 30 4 3 2" xfId="4670"/>
    <cellStyle name="Calculation 12 30 4 4" xfId="4671"/>
    <cellStyle name="Calculation 12 30 4 5" xfId="40803"/>
    <cellStyle name="Calculation 12 30 5" xfId="4672"/>
    <cellStyle name="Calculation 12 30 5 2" xfId="4673"/>
    <cellStyle name="Calculation 12 30 5 2 2" xfId="4674"/>
    <cellStyle name="Calculation 12 30 5 2 3" xfId="40804"/>
    <cellStyle name="Calculation 12 30 5 3" xfId="4675"/>
    <cellStyle name="Calculation 12 30 5 3 2" xfId="4676"/>
    <cellStyle name="Calculation 12 30 5 4" xfId="4677"/>
    <cellStyle name="Calculation 12 30 5 5" xfId="40805"/>
    <cellStyle name="Calculation 12 30 6" xfId="4678"/>
    <cellStyle name="Calculation 12 30 6 2" xfId="4679"/>
    <cellStyle name="Calculation 12 30 6 2 2" xfId="4680"/>
    <cellStyle name="Calculation 12 30 6 2 3" xfId="40806"/>
    <cellStyle name="Calculation 12 30 6 3" xfId="4681"/>
    <cellStyle name="Calculation 12 30 6 3 2" xfId="4682"/>
    <cellStyle name="Calculation 12 30 6 4" xfId="4683"/>
    <cellStyle name="Calculation 12 30 6 5" xfId="40807"/>
    <cellStyle name="Calculation 12 30 7" xfId="4684"/>
    <cellStyle name="Calculation 12 30 7 2" xfId="4685"/>
    <cellStyle name="Calculation 12 30 7 2 2" xfId="4686"/>
    <cellStyle name="Calculation 12 30 7 2 3" xfId="40808"/>
    <cellStyle name="Calculation 12 30 7 3" xfId="4687"/>
    <cellStyle name="Calculation 12 30 7 3 2" xfId="4688"/>
    <cellStyle name="Calculation 12 30 7 4" xfId="4689"/>
    <cellStyle name="Calculation 12 30 7 5" xfId="40809"/>
    <cellStyle name="Calculation 12 30 8" xfId="4690"/>
    <cellStyle name="Calculation 12 30 8 2" xfId="4691"/>
    <cellStyle name="Calculation 12 30 8 2 2" xfId="4692"/>
    <cellStyle name="Calculation 12 30 8 2 3" xfId="40810"/>
    <cellStyle name="Calculation 12 30 8 3" xfId="4693"/>
    <cellStyle name="Calculation 12 30 8 3 2" xfId="4694"/>
    <cellStyle name="Calculation 12 30 8 4" xfId="4695"/>
    <cellStyle name="Calculation 12 30 8 5" xfId="40811"/>
    <cellStyle name="Calculation 12 30 9" xfId="4696"/>
    <cellStyle name="Calculation 12 30 9 2" xfId="4697"/>
    <cellStyle name="Calculation 12 30 9 2 2" xfId="4698"/>
    <cellStyle name="Calculation 12 30 9 2 3" xfId="40812"/>
    <cellStyle name="Calculation 12 30 9 3" xfId="4699"/>
    <cellStyle name="Calculation 12 30 9 3 2" xfId="4700"/>
    <cellStyle name="Calculation 12 30 9 4" xfId="4701"/>
    <cellStyle name="Calculation 12 30 9 5" xfId="40813"/>
    <cellStyle name="Calculation 12 31" xfId="4702"/>
    <cellStyle name="Calculation 12 31 2" xfId="4703"/>
    <cellStyle name="Calculation 12 31 2 2" xfId="4704"/>
    <cellStyle name="Calculation 12 31 2 3" xfId="40814"/>
    <cellStyle name="Calculation 12 31 3" xfId="4705"/>
    <cellStyle name="Calculation 12 31 3 2" xfId="4706"/>
    <cellStyle name="Calculation 12 31 4" xfId="4707"/>
    <cellStyle name="Calculation 12 31 5" xfId="40815"/>
    <cellStyle name="Calculation 12 32" xfId="4708"/>
    <cellStyle name="Calculation 12 32 2" xfId="4709"/>
    <cellStyle name="Calculation 12 32 2 2" xfId="4710"/>
    <cellStyle name="Calculation 12 32 2 3" xfId="40816"/>
    <cellStyle name="Calculation 12 32 3" xfId="4711"/>
    <cellStyle name="Calculation 12 32 3 2" xfId="4712"/>
    <cellStyle name="Calculation 12 32 4" xfId="4713"/>
    <cellStyle name="Calculation 12 32 5" xfId="40817"/>
    <cellStyle name="Calculation 12 33" xfId="4714"/>
    <cellStyle name="Calculation 12 33 2" xfId="4715"/>
    <cellStyle name="Calculation 12 33 2 2" xfId="4716"/>
    <cellStyle name="Calculation 12 33 2 3" xfId="40818"/>
    <cellStyle name="Calculation 12 33 3" xfId="4717"/>
    <cellStyle name="Calculation 12 33 3 2" xfId="4718"/>
    <cellStyle name="Calculation 12 33 4" xfId="4719"/>
    <cellStyle name="Calculation 12 33 5" xfId="40819"/>
    <cellStyle name="Calculation 12 34" xfId="4720"/>
    <cellStyle name="Calculation 12 34 2" xfId="4721"/>
    <cellStyle name="Calculation 12 34 2 2" xfId="4722"/>
    <cellStyle name="Calculation 12 34 2 3" xfId="40820"/>
    <cellStyle name="Calculation 12 34 3" xfId="4723"/>
    <cellStyle name="Calculation 12 34 3 2" xfId="4724"/>
    <cellStyle name="Calculation 12 34 4" xfId="4725"/>
    <cellStyle name="Calculation 12 34 5" xfId="40821"/>
    <cellStyle name="Calculation 12 35" xfId="4726"/>
    <cellStyle name="Calculation 12 35 2" xfId="4727"/>
    <cellStyle name="Calculation 12 35 2 2" xfId="4728"/>
    <cellStyle name="Calculation 12 35 2 3" xfId="40822"/>
    <cellStyle name="Calculation 12 35 3" xfId="4729"/>
    <cellStyle name="Calculation 12 35 3 2" xfId="4730"/>
    <cellStyle name="Calculation 12 35 4" xfId="4731"/>
    <cellStyle name="Calculation 12 35 5" xfId="40823"/>
    <cellStyle name="Calculation 12 36" xfId="4732"/>
    <cellStyle name="Calculation 12 36 2" xfId="4733"/>
    <cellStyle name="Calculation 12 36 2 2" xfId="4734"/>
    <cellStyle name="Calculation 12 36 2 3" xfId="40824"/>
    <cellStyle name="Calculation 12 36 3" xfId="4735"/>
    <cellStyle name="Calculation 12 36 3 2" xfId="4736"/>
    <cellStyle name="Calculation 12 36 4" xfId="4737"/>
    <cellStyle name="Calculation 12 36 5" xfId="40825"/>
    <cellStyle name="Calculation 12 37" xfId="4738"/>
    <cellStyle name="Calculation 12 37 2" xfId="4739"/>
    <cellStyle name="Calculation 12 37 2 2" xfId="4740"/>
    <cellStyle name="Calculation 12 37 2 3" xfId="40826"/>
    <cellStyle name="Calculation 12 37 3" xfId="4741"/>
    <cellStyle name="Calculation 12 37 3 2" xfId="4742"/>
    <cellStyle name="Calculation 12 37 4" xfId="4743"/>
    <cellStyle name="Calculation 12 37 5" xfId="40827"/>
    <cellStyle name="Calculation 12 38" xfId="4744"/>
    <cellStyle name="Calculation 12 38 2" xfId="4745"/>
    <cellStyle name="Calculation 12 38 2 2" xfId="4746"/>
    <cellStyle name="Calculation 12 38 2 3" xfId="40828"/>
    <cellStyle name="Calculation 12 38 3" xfId="4747"/>
    <cellStyle name="Calculation 12 38 3 2" xfId="4748"/>
    <cellStyle name="Calculation 12 38 4" xfId="4749"/>
    <cellStyle name="Calculation 12 38 5" xfId="40829"/>
    <cellStyle name="Calculation 12 39" xfId="4750"/>
    <cellStyle name="Calculation 12 39 2" xfId="4751"/>
    <cellStyle name="Calculation 12 39 2 2" xfId="4752"/>
    <cellStyle name="Calculation 12 39 2 3" xfId="40830"/>
    <cellStyle name="Calculation 12 39 3" xfId="4753"/>
    <cellStyle name="Calculation 12 39 3 2" xfId="4754"/>
    <cellStyle name="Calculation 12 39 4" xfId="4755"/>
    <cellStyle name="Calculation 12 39 5" xfId="40831"/>
    <cellStyle name="Calculation 12 4" xfId="4756"/>
    <cellStyle name="Calculation 12 4 10" xfId="4757"/>
    <cellStyle name="Calculation 12 4 10 2" xfId="4758"/>
    <cellStyle name="Calculation 12 4 10 2 2" xfId="4759"/>
    <cellStyle name="Calculation 12 4 10 2 3" xfId="40832"/>
    <cellStyle name="Calculation 12 4 10 3" xfId="4760"/>
    <cellStyle name="Calculation 12 4 10 3 2" xfId="4761"/>
    <cellStyle name="Calculation 12 4 10 4" xfId="4762"/>
    <cellStyle name="Calculation 12 4 10 5" xfId="40833"/>
    <cellStyle name="Calculation 12 4 11" xfId="4763"/>
    <cellStyle name="Calculation 12 4 11 2" xfId="4764"/>
    <cellStyle name="Calculation 12 4 11 2 2" xfId="4765"/>
    <cellStyle name="Calculation 12 4 11 2 3" xfId="40834"/>
    <cellStyle name="Calculation 12 4 11 3" xfId="4766"/>
    <cellStyle name="Calculation 12 4 11 3 2" xfId="4767"/>
    <cellStyle name="Calculation 12 4 11 4" xfId="4768"/>
    <cellStyle name="Calculation 12 4 11 5" xfId="40835"/>
    <cellStyle name="Calculation 12 4 12" xfId="4769"/>
    <cellStyle name="Calculation 12 4 12 2" xfId="4770"/>
    <cellStyle name="Calculation 12 4 12 2 2" xfId="4771"/>
    <cellStyle name="Calculation 12 4 12 2 3" xfId="40836"/>
    <cellStyle name="Calculation 12 4 12 3" xfId="4772"/>
    <cellStyle name="Calculation 12 4 12 3 2" xfId="4773"/>
    <cellStyle name="Calculation 12 4 12 4" xfId="4774"/>
    <cellStyle name="Calculation 12 4 12 5" xfId="40837"/>
    <cellStyle name="Calculation 12 4 13" xfId="4775"/>
    <cellStyle name="Calculation 12 4 13 2" xfId="4776"/>
    <cellStyle name="Calculation 12 4 13 2 2" xfId="4777"/>
    <cellStyle name="Calculation 12 4 13 2 3" xfId="40838"/>
    <cellStyle name="Calculation 12 4 13 3" xfId="4778"/>
    <cellStyle name="Calculation 12 4 13 3 2" xfId="4779"/>
    <cellStyle name="Calculation 12 4 13 4" xfId="4780"/>
    <cellStyle name="Calculation 12 4 13 5" xfId="40839"/>
    <cellStyle name="Calculation 12 4 14" xfId="4781"/>
    <cellStyle name="Calculation 12 4 14 2" xfId="4782"/>
    <cellStyle name="Calculation 12 4 14 2 2" xfId="4783"/>
    <cellStyle name="Calculation 12 4 14 2 3" xfId="40840"/>
    <cellStyle name="Calculation 12 4 14 3" xfId="4784"/>
    <cellStyle name="Calculation 12 4 14 3 2" xfId="4785"/>
    <cellStyle name="Calculation 12 4 14 4" xfId="4786"/>
    <cellStyle name="Calculation 12 4 14 5" xfId="40841"/>
    <cellStyle name="Calculation 12 4 15" xfId="4787"/>
    <cellStyle name="Calculation 12 4 15 2" xfId="4788"/>
    <cellStyle name="Calculation 12 4 15 2 2" xfId="4789"/>
    <cellStyle name="Calculation 12 4 15 2 3" xfId="40842"/>
    <cellStyle name="Calculation 12 4 15 3" xfId="4790"/>
    <cellStyle name="Calculation 12 4 15 3 2" xfId="4791"/>
    <cellStyle name="Calculation 12 4 15 4" xfId="4792"/>
    <cellStyle name="Calculation 12 4 15 5" xfId="40843"/>
    <cellStyle name="Calculation 12 4 16" xfId="4793"/>
    <cellStyle name="Calculation 12 4 16 2" xfId="4794"/>
    <cellStyle name="Calculation 12 4 16 2 2" xfId="4795"/>
    <cellStyle name="Calculation 12 4 16 2 3" xfId="40844"/>
    <cellStyle name="Calculation 12 4 16 3" xfId="4796"/>
    <cellStyle name="Calculation 12 4 16 3 2" xfId="4797"/>
    <cellStyle name="Calculation 12 4 16 4" xfId="4798"/>
    <cellStyle name="Calculation 12 4 16 5" xfId="40845"/>
    <cellStyle name="Calculation 12 4 17" xfId="4799"/>
    <cellStyle name="Calculation 12 4 17 2" xfId="4800"/>
    <cellStyle name="Calculation 12 4 17 2 2" xfId="4801"/>
    <cellStyle name="Calculation 12 4 17 2 3" xfId="40846"/>
    <cellStyle name="Calculation 12 4 17 3" xfId="4802"/>
    <cellStyle name="Calculation 12 4 17 3 2" xfId="4803"/>
    <cellStyle name="Calculation 12 4 17 4" xfId="4804"/>
    <cellStyle name="Calculation 12 4 17 5" xfId="40847"/>
    <cellStyle name="Calculation 12 4 18" xfId="4805"/>
    <cellStyle name="Calculation 12 4 18 2" xfId="4806"/>
    <cellStyle name="Calculation 12 4 18 2 2" xfId="4807"/>
    <cellStyle name="Calculation 12 4 18 2 3" xfId="40848"/>
    <cellStyle name="Calculation 12 4 18 3" xfId="4808"/>
    <cellStyle name="Calculation 12 4 18 3 2" xfId="4809"/>
    <cellStyle name="Calculation 12 4 18 4" xfId="4810"/>
    <cellStyle name="Calculation 12 4 18 5" xfId="40849"/>
    <cellStyle name="Calculation 12 4 19" xfId="4811"/>
    <cellStyle name="Calculation 12 4 19 2" xfId="4812"/>
    <cellStyle name="Calculation 12 4 19 2 2" xfId="4813"/>
    <cellStyle name="Calculation 12 4 19 2 3" xfId="40850"/>
    <cellStyle name="Calculation 12 4 19 3" xfId="4814"/>
    <cellStyle name="Calculation 12 4 19 3 2" xfId="4815"/>
    <cellStyle name="Calculation 12 4 19 4" xfId="4816"/>
    <cellStyle name="Calculation 12 4 19 5" xfId="40851"/>
    <cellStyle name="Calculation 12 4 2" xfId="4817"/>
    <cellStyle name="Calculation 12 4 2 2" xfId="4818"/>
    <cellStyle name="Calculation 12 4 2 2 2" xfId="4819"/>
    <cellStyle name="Calculation 12 4 2 2 3" xfId="40852"/>
    <cellStyle name="Calculation 12 4 2 3" xfId="4820"/>
    <cellStyle name="Calculation 12 4 2 3 2" xfId="4821"/>
    <cellStyle name="Calculation 12 4 2 4" xfId="4822"/>
    <cellStyle name="Calculation 12 4 2 5" xfId="40853"/>
    <cellStyle name="Calculation 12 4 20" xfId="4823"/>
    <cellStyle name="Calculation 12 4 20 2" xfId="4824"/>
    <cellStyle name="Calculation 12 4 20 2 2" xfId="40854"/>
    <cellStyle name="Calculation 12 4 20 2 3" xfId="40855"/>
    <cellStyle name="Calculation 12 4 20 3" xfId="40856"/>
    <cellStyle name="Calculation 12 4 20 4" xfId="40857"/>
    <cellStyle name="Calculation 12 4 20 5" xfId="40858"/>
    <cellStyle name="Calculation 12 4 21" xfId="4825"/>
    <cellStyle name="Calculation 12 4 21 2" xfId="4826"/>
    <cellStyle name="Calculation 12 4 22" xfId="4827"/>
    <cellStyle name="Calculation 12 4 22 2" xfId="4828"/>
    <cellStyle name="Calculation 12 4 3" xfId="4829"/>
    <cellStyle name="Calculation 12 4 3 2" xfId="4830"/>
    <cellStyle name="Calculation 12 4 3 2 2" xfId="4831"/>
    <cellStyle name="Calculation 12 4 3 2 3" xfId="40859"/>
    <cellStyle name="Calculation 12 4 3 3" xfId="4832"/>
    <cellStyle name="Calculation 12 4 3 3 2" xfId="4833"/>
    <cellStyle name="Calculation 12 4 3 4" xfId="4834"/>
    <cellStyle name="Calculation 12 4 3 5" xfId="40860"/>
    <cellStyle name="Calculation 12 4 4" xfId="4835"/>
    <cellStyle name="Calculation 12 4 4 2" xfId="4836"/>
    <cellStyle name="Calculation 12 4 4 2 2" xfId="4837"/>
    <cellStyle name="Calculation 12 4 4 2 3" xfId="40861"/>
    <cellStyle name="Calculation 12 4 4 3" xfId="4838"/>
    <cellStyle name="Calculation 12 4 4 3 2" xfId="4839"/>
    <cellStyle name="Calculation 12 4 4 4" xfId="4840"/>
    <cellStyle name="Calculation 12 4 4 5" xfId="40862"/>
    <cellStyle name="Calculation 12 4 5" xfId="4841"/>
    <cellStyle name="Calculation 12 4 5 2" xfId="4842"/>
    <cellStyle name="Calculation 12 4 5 2 2" xfId="4843"/>
    <cellStyle name="Calculation 12 4 5 2 3" xfId="40863"/>
    <cellStyle name="Calculation 12 4 5 3" xfId="4844"/>
    <cellStyle name="Calculation 12 4 5 3 2" xfId="4845"/>
    <cellStyle name="Calculation 12 4 5 4" xfId="4846"/>
    <cellStyle name="Calculation 12 4 5 5" xfId="40864"/>
    <cellStyle name="Calculation 12 4 6" xfId="4847"/>
    <cellStyle name="Calculation 12 4 6 2" xfId="4848"/>
    <cellStyle name="Calculation 12 4 6 2 2" xfId="4849"/>
    <cellStyle name="Calculation 12 4 6 2 3" xfId="40865"/>
    <cellStyle name="Calculation 12 4 6 3" xfId="4850"/>
    <cellStyle name="Calculation 12 4 6 3 2" xfId="4851"/>
    <cellStyle name="Calculation 12 4 6 4" xfId="4852"/>
    <cellStyle name="Calculation 12 4 6 5" xfId="40866"/>
    <cellStyle name="Calculation 12 4 7" xfId="4853"/>
    <cellStyle name="Calculation 12 4 7 2" xfId="4854"/>
    <cellStyle name="Calculation 12 4 7 2 2" xfId="4855"/>
    <cellStyle name="Calculation 12 4 7 2 3" xfId="40867"/>
    <cellStyle name="Calculation 12 4 7 3" xfId="4856"/>
    <cellStyle name="Calculation 12 4 7 3 2" xfId="4857"/>
    <cellStyle name="Calculation 12 4 7 4" xfId="4858"/>
    <cellStyle name="Calculation 12 4 7 5" xfId="40868"/>
    <cellStyle name="Calculation 12 4 8" xfId="4859"/>
    <cellStyle name="Calculation 12 4 8 2" xfId="4860"/>
    <cellStyle name="Calculation 12 4 8 2 2" xfId="4861"/>
    <cellStyle name="Calculation 12 4 8 2 3" xfId="40869"/>
    <cellStyle name="Calculation 12 4 8 3" xfId="4862"/>
    <cellStyle name="Calculation 12 4 8 3 2" xfId="4863"/>
    <cellStyle name="Calculation 12 4 8 4" xfId="4864"/>
    <cellStyle name="Calculation 12 4 8 5" xfId="40870"/>
    <cellStyle name="Calculation 12 4 9" xfId="4865"/>
    <cellStyle name="Calculation 12 4 9 2" xfId="4866"/>
    <cellStyle name="Calculation 12 4 9 2 2" xfId="4867"/>
    <cellStyle name="Calculation 12 4 9 2 3" xfId="40871"/>
    <cellStyle name="Calculation 12 4 9 3" xfId="4868"/>
    <cellStyle name="Calculation 12 4 9 3 2" xfId="4869"/>
    <cellStyle name="Calculation 12 4 9 4" xfId="4870"/>
    <cellStyle name="Calculation 12 4 9 5" xfId="40872"/>
    <cellStyle name="Calculation 12 40" xfId="4871"/>
    <cellStyle name="Calculation 12 40 2" xfId="4872"/>
    <cellStyle name="Calculation 12 40 2 2" xfId="4873"/>
    <cellStyle name="Calculation 12 40 2 3" xfId="40873"/>
    <cellStyle name="Calculation 12 40 3" xfId="4874"/>
    <cellStyle name="Calculation 12 40 3 2" xfId="4875"/>
    <cellStyle name="Calculation 12 40 4" xfId="4876"/>
    <cellStyle name="Calculation 12 40 5" xfId="40874"/>
    <cellStyle name="Calculation 12 41" xfId="4877"/>
    <cellStyle name="Calculation 12 41 2" xfId="4878"/>
    <cellStyle name="Calculation 12 41 2 2" xfId="4879"/>
    <cellStyle name="Calculation 12 41 2 3" xfId="40875"/>
    <cellStyle name="Calculation 12 41 3" xfId="4880"/>
    <cellStyle name="Calculation 12 41 3 2" xfId="4881"/>
    <cellStyle name="Calculation 12 41 4" xfId="4882"/>
    <cellStyle name="Calculation 12 41 5" xfId="40876"/>
    <cellStyle name="Calculation 12 42" xfId="4883"/>
    <cellStyle name="Calculation 12 42 2" xfId="4884"/>
    <cellStyle name="Calculation 12 42 2 2" xfId="4885"/>
    <cellStyle name="Calculation 12 42 2 3" xfId="40877"/>
    <cellStyle name="Calculation 12 42 3" xfId="4886"/>
    <cellStyle name="Calculation 12 42 3 2" xfId="4887"/>
    <cellStyle name="Calculation 12 42 4" xfId="4888"/>
    <cellStyle name="Calculation 12 42 5" xfId="40878"/>
    <cellStyle name="Calculation 12 43" xfId="4889"/>
    <cellStyle name="Calculation 12 43 2" xfId="4890"/>
    <cellStyle name="Calculation 12 43 2 2" xfId="4891"/>
    <cellStyle name="Calculation 12 43 2 3" xfId="40879"/>
    <cellStyle name="Calculation 12 43 3" xfId="4892"/>
    <cellStyle name="Calculation 12 43 3 2" xfId="4893"/>
    <cellStyle name="Calculation 12 43 4" xfId="4894"/>
    <cellStyle name="Calculation 12 43 5" xfId="40880"/>
    <cellStyle name="Calculation 12 44" xfId="4895"/>
    <cellStyle name="Calculation 12 44 2" xfId="4896"/>
    <cellStyle name="Calculation 12 44 2 2" xfId="4897"/>
    <cellStyle name="Calculation 12 44 2 3" xfId="40881"/>
    <cellStyle name="Calculation 12 44 3" xfId="4898"/>
    <cellStyle name="Calculation 12 44 3 2" xfId="4899"/>
    <cellStyle name="Calculation 12 44 4" xfId="4900"/>
    <cellStyle name="Calculation 12 44 5" xfId="40882"/>
    <cellStyle name="Calculation 12 45" xfId="4901"/>
    <cellStyle name="Calculation 12 45 2" xfId="4902"/>
    <cellStyle name="Calculation 12 45 2 2" xfId="4903"/>
    <cellStyle name="Calculation 12 45 2 3" xfId="40883"/>
    <cellStyle name="Calculation 12 45 3" xfId="4904"/>
    <cellStyle name="Calculation 12 45 3 2" xfId="4905"/>
    <cellStyle name="Calculation 12 45 4" xfId="4906"/>
    <cellStyle name="Calculation 12 45 5" xfId="40884"/>
    <cellStyle name="Calculation 12 46" xfId="4907"/>
    <cellStyle name="Calculation 12 46 2" xfId="4908"/>
    <cellStyle name="Calculation 12 46 2 2" xfId="4909"/>
    <cellStyle name="Calculation 12 46 2 3" xfId="40885"/>
    <cellStyle name="Calculation 12 46 3" xfId="4910"/>
    <cellStyle name="Calculation 12 46 3 2" xfId="4911"/>
    <cellStyle name="Calculation 12 46 4" xfId="4912"/>
    <cellStyle name="Calculation 12 46 5" xfId="40886"/>
    <cellStyle name="Calculation 12 47" xfId="4913"/>
    <cellStyle name="Calculation 12 47 2" xfId="4914"/>
    <cellStyle name="Calculation 12 47 2 2" xfId="4915"/>
    <cellStyle name="Calculation 12 47 2 3" xfId="40887"/>
    <cellStyle name="Calculation 12 47 3" xfId="4916"/>
    <cellStyle name="Calculation 12 47 3 2" xfId="4917"/>
    <cellStyle name="Calculation 12 47 4" xfId="4918"/>
    <cellStyle name="Calculation 12 47 5" xfId="40888"/>
    <cellStyle name="Calculation 12 48" xfId="4919"/>
    <cellStyle name="Calculation 12 48 2" xfId="4920"/>
    <cellStyle name="Calculation 12 48 2 2" xfId="4921"/>
    <cellStyle name="Calculation 12 48 2 3" xfId="40889"/>
    <cellStyle name="Calculation 12 48 3" xfId="4922"/>
    <cellStyle name="Calculation 12 48 3 2" xfId="4923"/>
    <cellStyle name="Calculation 12 48 4" xfId="4924"/>
    <cellStyle name="Calculation 12 48 5" xfId="40890"/>
    <cellStyle name="Calculation 12 49" xfId="4925"/>
    <cellStyle name="Calculation 12 49 2" xfId="4926"/>
    <cellStyle name="Calculation 12 49 2 2" xfId="40891"/>
    <cellStyle name="Calculation 12 49 2 3" xfId="40892"/>
    <cellStyle name="Calculation 12 49 3" xfId="40893"/>
    <cellStyle name="Calculation 12 49 4" xfId="40894"/>
    <cellStyle name="Calculation 12 49 5" xfId="40895"/>
    <cellStyle name="Calculation 12 5" xfId="4927"/>
    <cellStyle name="Calculation 12 5 10" xfId="4928"/>
    <cellStyle name="Calculation 12 5 10 2" xfId="4929"/>
    <cellStyle name="Calculation 12 5 10 2 2" xfId="4930"/>
    <cellStyle name="Calculation 12 5 10 2 3" xfId="40896"/>
    <cellStyle name="Calculation 12 5 10 3" xfId="4931"/>
    <cellStyle name="Calculation 12 5 10 3 2" xfId="4932"/>
    <cellStyle name="Calculation 12 5 10 4" xfId="4933"/>
    <cellStyle name="Calculation 12 5 10 5" xfId="40897"/>
    <cellStyle name="Calculation 12 5 11" xfId="4934"/>
    <cellStyle name="Calculation 12 5 11 2" xfId="4935"/>
    <cellStyle name="Calculation 12 5 11 2 2" xfId="4936"/>
    <cellStyle name="Calculation 12 5 11 2 3" xfId="40898"/>
    <cellStyle name="Calculation 12 5 11 3" xfId="4937"/>
    <cellStyle name="Calculation 12 5 11 3 2" xfId="4938"/>
    <cellStyle name="Calculation 12 5 11 4" xfId="4939"/>
    <cellStyle name="Calculation 12 5 11 5" xfId="40899"/>
    <cellStyle name="Calculation 12 5 12" xfId="4940"/>
    <cellStyle name="Calculation 12 5 12 2" xfId="4941"/>
    <cellStyle name="Calculation 12 5 12 2 2" xfId="4942"/>
    <cellStyle name="Calculation 12 5 12 2 3" xfId="40900"/>
    <cellStyle name="Calculation 12 5 12 3" xfId="4943"/>
    <cellStyle name="Calculation 12 5 12 3 2" xfId="4944"/>
    <cellStyle name="Calculation 12 5 12 4" xfId="4945"/>
    <cellStyle name="Calculation 12 5 12 5" xfId="40901"/>
    <cellStyle name="Calculation 12 5 13" xfId="4946"/>
    <cellStyle name="Calculation 12 5 13 2" xfId="4947"/>
    <cellStyle name="Calculation 12 5 13 2 2" xfId="4948"/>
    <cellStyle name="Calculation 12 5 13 2 3" xfId="40902"/>
    <cellStyle name="Calculation 12 5 13 3" xfId="4949"/>
    <cellStyle name="Calculation 12 5 13 3 2" xfId="4950"/>
    <cellStyle name="Calculation 12 5 13 4" xfId="4951"/>
    <cellStyle name="Calculation 12 5 13 5" xfId="40903"/>
    <cellStyle name="Calculation 12 5 14" xfId="4952"/>
    <cellStyle name="Calculation 12 5 14 2" xfId="4953"/>
    <cellStyle name="Calculation 12 5 14 2 2" xfId="4954"/>
    <cellStyle name="Calculation 12 5 14 2 3" xfId="40904"/>
    <cellStyle name="Calculation 12 5 14 3" xfId="4955"/>
    <cellStyle name="Calculation 12 5 14 3 2" xfId="4956"/>
    <cellStyle name="Calculation 12 5 14 4" xfId="4957"/>
    <cellStyle name="Calculation 12 5 14 5" xfId="40905"/>
    <cellStyle name="Calculation 12 5 15" xfId="4958"/>
    <cellStyle name="Calculation 12 5 15 2" xfId="4959"/>
    <cellStyle name="Calculation 12 5 15 2 2" xfId="4960"/>
    <cellStyle name="Calculation 12 5 15 2 3" xfId="40906"/>
    <cellStyle name="Calculation 12 5 15 3" xfId="4961"/>
    <cellStyle name="Calculation 12 5 15 3 2" xfId="4962"/>
    <cellStyle name="Calculation 12 5 15 4" xfId="4963"/>
    <cellStyle name="Calculation 12 5 15 5" xfId="40907"/>
    <cellStyle name="Calculation 12 5 16" xfId="4964"/>
    <cellStyle name="Calculation 12 5 16 2" xfId="4965"/>
    <cellStyle name="Calculation 12 5 16 2 2" xfId="4966"/>
    <cellStyle name="Calculation 12 5 16 2 3" xfId="40908"/>
    <cellStyle name="Calculation 12 5 16 3" xfId="4967"/>
    <cellStyle name="Calculation 12 5 16 3 2" xfId="4968"/>
    <cellStyle name="Calculation 12 5 16 4" xfId="4969"/>
    <cellStyle name="Calculation 12 5 16 5" xfId="40909"/>
    <cellStyle name="Calculation 12 5 17" xfId="4970"/>
    <cellStyle name="Calculation 12 5 17 2" xfId="4971"/>
    <cellStyle name="Calculation 12 5 17 2 2" xfId="4972"/>
    <cellStyle name="Calculation 12 5 17 2 3" xfId="40910"/>
    <cellStyle name="Calculation 12 5 17 3" xfId="4973"/>
    <cellStyle name="Calculation 12 5 17 3 2" xfId="4974"/>
    <cellStyle name="Calculation 12 5 17 4" xfId="4975"/>
    <cellStyle name="Calculation 12 5 17 5" xfId="40911"/>
    <cellStyle name="Calculation 12 5 18" xfId="4976"/>
    <cellStyle name="Calculation 12 5 18 2" xfId="4977"/>
    <cellStyle name="Calculation 12 5 18 2 2" xfId="4978"/>
    <cellStyle name="Calculation 12 5 18 2 3" xfId="40912"/>
    <cellStyle name="Calculation 12 5 18 3" xfId="4979"/>
    <cellStyle name="Calculation 12 5 18 3 2" xfId="4980"/>
    <cellStyle name="Calculation 12 5 18 4" xfId="4981"/>
    <cellStyle name="Calculation 12 5 18 5" xfId="40913"/>
    <cellStyle name="Calculation 12 5 19" xfId="4982"/>
    <cellStyle name="Calculation 12 5 19 2" xfId="4983"/>
    <cellStyle name="Calculation 12 5 19 2 2" xfId="4984"/>
    <cellStyle name="Calculation 12 5 19 2 3" xfId="40914"/>
    <cellStyle name="Calculation 12 5 19 3" xfId="4985"/>
    <cellStyle name="Calculation 12 5 19 3 2" xfId="4986"/>
    <cellStyle name="Calculation 12 5 19 4" xfId="4987"/>
    <cellStyle name="Calculation 12 5 19 5" xfId="40915"/>
    <cellStyle name="Calculation 12 5 2" xfId="4988"/>
    <cellStyle name="Calculation 12 5 2 2" xfId="4989"/>
    <cellStyle name="Calculation 12 5 2 2 2" xfId="4990"/>
    <cellStyle name="Calculation 12 5 2 2 3" xfId="40916"/>
    <cellStyle name="Calculation 12 5 2 3" xfId="4991"/>
    <cellStyle name="Calculation 12 5 2 3 2" xfId="4992"/>
    <cellStyle name="Calculation 12 5 2 4" xfId="4993"/>
    <cellStyle name="Calculation 12 5 2 5" xfId="40917"/>
    <cellStyle name="Calculation 12 5 20" xfId="4994"/>
    <cellStyle name="Calculation 12 5 20 2" xfId="4995"/>
    <cellStyle name="Calculation 12 5 20 2 2" xfId="40918"/>
    <cellStyle name="Calculation 12 5 20 2 3" xfId="40919"/>
    <cellStyle name="Calculation 12 5 20 3" xfId="40920"/>
    <cellStyle name="Calculation 12 5 20 4" xfId="40921"/>
    <cellStyle name="Calculation 12 5 20 5" xfId="40922"/>
    <cellStyle name="Calculation 12 5 21" xfId="4996"/>
    <cellStyle name="Calculation 12 5 21 2" xfId="4997"/>
    <cellStyle name="Calculation 12 5 22" xfId="4998"/>
    <cellStyle name="Calculation 12 5 22 2" xfId="4999"/>
    <cellStyle name="Calculation 12 5 3" xfId="5000"/>
    <cellStyle name="Calculation 12 5 3 2" xfId="5001"/>
    <cellStyle name="Calculation 12 5 3 2 2" xfId="5002"/>
    <cellStyle name="Calculation 12 5 3 2 3" xfId="40923"/>
    <cellStyle name="Calculation 12 5 3 3" xfId="5003"/>
    <cellStyle name="Calculation 12 5 3 3 2" xfId="5004"/>
    <cellStyle name="Calculation 12 5 3 4" xfId="5005"/>
    <cellStyle name="Calculation 12 5 3 5" xfId="40924"/>
    <cellStyle name="Calculation 12 5 4" xfId="5006"/>
    <cellStyle name="Calculation 12 5 4 2" xfId="5007"/>
    <cellStyle name="Calculation 12 5 4 2 2" xfId="5008"/>
    <cellStyle name="Calculation 12 5 4 2 3" xfId="40925"/>
    <cellStyle name="Calculation 12 5 4 3" xfId="5009"/>
    <cellStyle name="Calculation 12 5 4 3 2" xfId="5010"/>
    <cellStyle name="Calculation 12 5 4 4" xfId="5011"/>
    <cellStyle name="Calculation 12 5 4 5" xfId="40926"/>
    <cellStyle name="Calculation 12 5 5" xfId="5012"/>
    <cellStyle name="Calculation 12 5 5 2" xfId="5013"/>
    <cellStyle name="Calculation 12 5 5 2 2" xfId="5014"/>
    <cellStyle name="Calculation 12 5 5 2 3" xfId="40927"/>
    <cellStyle name="Calculation 12 5 5 3" xfId="5015"/>
    <cellStyle name="Calculation 12 5 5 3 2" xfId="5016"/>
    <cellStyle name="Calculation 12 5 5 4" xfId="5017"/>
    <cellStyle name="Calculation 12 5 5 5" xfId="40928"/>
    <cellStyle name="Calculation 12 5 6" xfId="5018"/>
    <cellStyle name="Calculation 12 5 6 2" xfId="5019"/>
    <cellStyle name="Calculation 12 5 6 2 2" xfId="5020"/>
    <cellStyle name="Calculation 12 5 6 2 3" xfId="40929"/>
    <cellStyle name="Calculation 12 5 6 3" xfId="5021"/>
    <cellStyle name="Calculation 12 5 6 3 2" xfId="5022"/>
    <cellStyle name="Calculation 12 5 6 4" xfId="5023"/>
    <cellStyle name="Calculation 12 5 6 5" xfId="40930"/>
    <cellStyle name="Calculation 12 5 7" xfId="5024"/>
    <cellStyle name="Calculation 12 5 7 2" xfId="5025"/>
    <cellStyle name="Calculation 12 5 7 2 2" xfId="5026"/>
    <cellStyle name="Calculation 12 5 7 2 3" xfId="40931"/>
    <cellStyle name="Calculation 12 5 7 3" xfId="5027"/>
    <cellStyle name="Calculation 12 5 7 3 2" xfId="5028"/>
    <cellStyle name="Calculation 12 5 7 4" xfId="5029"/>
    <cellStyle name="Calculation 12 5 7 5" xfId="40932"/>
    <cellStyle name="Calculation 12 5 8" xfId="5030"/>
    <cellStyle name="Calculation 12 5 8 2" xfId="5031"/>
    <cellStyle name="Calculation 12 5 8 2 2" xfId="5032"/>
    <cellStyle name="Calculation 12 5 8 2 3" xfId="40933"/>
    <cellStyle name="Calculation 12 5 8 3" xfId="5033"/>
    <cellStyle name="Calculation 12 5 8 3 2" xfId="5034"/>
    <cellStyle name="Calculation 12 5 8 4" xfId="5035"/>
    <cellStyle name="Calculation 12 5 8 5" xfId="40934"/>
    <cellStyle name="Calculation 12 5 9" xfId="5036"/>
    <cellStyle name="Calculation 12 5 9 2" xfId="5037"/>
    <cellStyle name="Calculation 12 5 9 2 2" xfId="5038"/>
    <cellStyle name="Calculation 12 5 9 2 3" xfId="40935"/>
    <cellStyle name="Calculation 12 5 9 3" xfId="5039"/>
    <cellStyle name="Calculation 12 5 9 3 2" xfId="5040"/>
    <cellStyle name="Calculation 12 5 9 4" xfId="5041"/>
    <cellStyle name="Calculation 12 5 9 5" xfId="40936"/>
    <cellStyle name="Calculation 12 50" xfId="5042"/>
    <cellStyle name="Calculation 12 50 2" xfId="5043"/>
    <cellStyle name="Calculation 12 51" xfId="5044"/>
    <cellStyle name="Calculation 12 51 2" xfId="5045"/>
    <cellStyle name="Calculation 12 6" xfId="5046"/>
    <cellStyle name="Calculation 12 6 10" xfId="5047"/>
    <cellStyle name="Calculation 12 6 10 2" xfId="5048"/>
    <cellStyle name="Calculation 12 6 10 2 2" xfId="5049"/>
    <cellStyle name="Calculation 12 6 10 2 3" xfId="40937"/>
    <cellStyle name="Calculation 12 6 10 3" xfId="5050"/>
    <cellStyle name="Calculation 12 6 10 3 2" xfId="5051"/>
    <cellStyle name="Calculation 12 6 10 4" xfId="5052"/>
    <cellStyle name="Calculation 12 6 10 5" xfId="40938"/>
    <cellStyle name="Calculation 12 6 11" xfId="5053"/>
    <cellStyle name="Calculation 12 6 11 2" xfId="5054"/>
    <cellStyle name="Calculation 12 6 11 2 2" xfId="5055"/>
    <cellStyle name="Calculation 12 6 11 2 3" xfId="40939"/>
    <cellStyle name="Calculation 12 6 11 3" xfId="5056"/>
    <cellStyle name="Calculation 12 6 11 3 2" xfId="5057"/>
    <cellStyle name="Calculation 12 6 11 4" xfId="5058"/>
    <cellStyle name="Calculation 12 6 11 5" xfId="40940"/>
    <cellStyle name="Calculation 12 6 12" xfId="5059"/>
    <cellStyle name="Calculation 12 6 12 2" xfId="5060"/>
    <cellStyle name="Calculation 12 6 12 2 2" xfId="5061"/>
    <cellStyle name="Calculation 12 6 12 2 3" xfId="40941"/>
    <cellStyle name="Calculation 12 6 12 3" xfId="5062"/>
    <cellStyle name="Calculation 12 6 12 3 2" xfId="5063"/>
    <cellStyle name="Calculation 12 6 12 4" xfId="5064"/>
    <cellStyle name="Calculation 12 6 12 5" xfId="40942"/>
    <cellStyle name="Calculation 12 6 13" xfId="5065"/>
    <cellStyle name="Calculation 12 6 13 2" xfId="5066"/>
    <cellStyle name="Calculation 12 6 13 2 2" xfId="5067"/>
    <cellStyle name="Calculation 12 6 13 2 3" xfId="40943"/>
    <cellStyle name="Calculation 12 6 13 3" xfId="5068"/>
    <cellStyle name="Calculation 12 6 13 3 2" xfId="5069"/>
    <cellStyle name="Calculation 12 6 13 4" xfId="5070"/>
    <cellStyle name="Calculation 12 6 13 5" xfId="40944"/>
    <cellStyle name="Calculation 12 6 14" xfId="5071"/>
    <cellStyle name="Calculation 12 6 14 2" xfId="5072"/>
    <cellStyle name="Calculation 12 6 14 2 2" xfId="5073"/>
    <cellStyle name="Calculation 12 6 14 2 3" xfId="40945"/>
    <cellStyle name="Calculation 12 6 14 3" xfId="5074"/>
    <cellStyle name="Calculation 12 6 14 3 2" xfId="5075"/>
    <cellStyle name="Calculation 12 6 14 4" xfId="5076"/>
    <cellStyle name="Calculation 12 6 14 5" xfId="40946"/>
    <cellStyle name="Calculation 12 6 15" xfId="5077"/>
    <cellStyle name="Calculation 12 6 15 2" xfId="5078"/>
    <cellStyle name="Calculation 12 6 15 2 2" xfId="5079"/>
    <cellStyle name="Calculation 12 6 15 2 3" xfId="40947"/>
    <cellStyle name="Calculation 12 6 15 3" xfId="5080"/>
    <cellStyle name="Calculation 12 6 15 3 2" xfId="5081"/>
    <cellStyle name="Calculation 12 6 15 4" xfId="5082"/>
    <cellStyle name="Calculation 12 6 15 5" xfId="40948"/>
    <cellStyle name="Calculation 12 6 16" xfId="5083"/>
    <cellStyle name="Calculation 12 6 16 2" xfId="5084"/>
    <cellStyle name="Calculation 12 6 16 2 2" xfId="5085"/>
    <cellStyle name="Calculation 12 6 16 2 3" xfId="40949"/>
    <cellStyle name="Calculation 12 6 16 3" xfId="5086"/>
    <cellStyle name="Calculation 12 6 16 3 2" xfId="5087"/>
    <cellStyle name="Calculation 12 6 16 4" xfId="5088"/>
    <cellStyle name="Calculation 12 6 16 5" xfId="40950"/>
    <cellStyle name="Calculation 12 6 17" xfId="5089"/>
    <cellStyle name="Calculation 12 6 17 2" xfId="5090"/>
    <cellStyle name="Calculation 12 6 17 2 2" xfId="5091"/>
    <cellStyle name="Calculation 12 6 17 2 3" xfId="40951"/>
    <cellStyle name="Calculation 12 6 17 3" xfId="5092"/>
    <cellStyle name="Calculation 12 6 17 3 2" xfId="5093"/>
    <cellStyle name="Calculation 12 6 17 4" xfId="5094"/>
    <cellStyle name="Calculation 12 6 17 5" xfId="40952"/>
    <cellStyle name="Calculation 12 6 18" xfId="5095"/>
    <cellStyle name="Calculation 12 6 18 2" xfId="5096"/>
    <cellStyle name="Calculation 12 6 18 2 2" xfId="5097"/>
    <cellStyle name="Calculation 12 6 18 2 3" xfId="40953"/>
    <cellStyle name="Calculation 12 6 18 3" xfId="5098"/>
    <cellStyle name="Calculation 12 6 18 3 2" xfId="5099"/>
    <cellStyle name="Calculation 12 6 18 4" xfId="5100"/>
    <cellStyle name="Calculation 12 6 18 5" xfId="40954"/>
    <cellStyle name="Calculation 12 6 19" xfId="5101"/>
    <cellStyle name="Calculation 12 6 19 2" xfId="5102"/>
    <cellStyle name="Calculation 12 6 19 2 2" xfId="5103"/>
    <cellStyle name="Calculation 12 6 19 2 3" xfId="40955"/>
    <cellStyle name="Calculation 12 6 19 3" xfId="5104"/>
    <cellStyle name="Calculation 12 6 19 3 2" xfId="5105"/>
    <cellStyle name="Calculation 12 6 19 4" xfId="5106"/>
    <cellStyle name="Calculation 12 6 19 5" xfId="40956"/>
    <cellStyle name="Calculation 12 6 2" xfId="5107"/>
    <cellStyle name="Calculation 12 6 2 2" xfId="5108"/>
    <cellStyle name="Calculation 12 6 2 2 2" xfId="5109"/>
    <cellStyle name="Calculation 12 6 2 2 3" xfId="40957"/>
    <cellStyle name="Calculation 12 6 2 3" xfId="5110"/>
    <cellStyle name="Calculation 12 6 2 3 2" xfId="5111"/>
    <cellStyle name="Calculation 12 6 2 4" xfId="5112"/>
    <cellStyle name="Calculation 12 6 2 5" xfId="40958"/>
    <cellStyle name="Calculation 12 6 20" xfId="5113"/>
    <cellStyle name="Calculation 12 6 20 2" xfId="5114"/>
    <cellStyle name="Calculation 12 6 20 2 2" xfId="40959"/>
    <cellStyle name="Calculation 12 6 20 2 3" xfId="40960"/>
    <cellStyle name="Calculation 12 6 20 3" xfId="40961"/>
    <cellStyle name="Calculation 12 6 20 4" xfId="40962"/>
    <cellStyle name="Calculation 12 6 20 5" xfId="40963"/>
    <cellStyle name="Calculation 12 6 21" xfId="5115"/>
    <cellStyle name="Calculation 12 6 21 2" xfId="5116"/>
    <cellStyle name="Calculation 12 6 22" xfId="5117"/>
    <cellStyle name="Calculation 12 6 22 2" xfId="5118"/>
    <cellStyle name="Calculation 12 6 3" xfId="5119"/>
    <cellStyle name="Calculation 12 6 3 2" xfId="5120"/>
    <cellStyle name="Calculation 12 6 3 2 2" xfId="5121"/>
    <cellStyle name="Calculation 12 6 3 2 3" xfId="40964"/>
    <cellStyle name="Calculation 12 6 3 3" xfId="5122"/>
    <cellStyle name="Calculation 12 6 3 3 2" xfId="5123"/>
    <cellStyle name="Calculation 12 6 3 4" xfId="5124"/>
    <cellStyle name="Calculation 12 6 3 5" xfId="40965"/>
    <cellStyle name="Calculation 12 6 4" xfId="5125"/>
    <cellStyle name="Calculation 12 6 4 2" xfId="5126"/>
    <cellStyle name="Calculation 12 6 4 2 2" xfId="5127"/>
    <cellStyle name="Calculation 12 6 4 2 3" xfId="40966"/>
    <cellStyle name="Calculation 12 6 4 3" xfId="5128"/>
    <cellStyle name="Calculation 12 6 4 3 2" xfId="5129"/>
    <cellStyle name="Calculation 12 6 4 4" xfId="5130"/>
    <cellStyle name="Calculation 12 6 4 5" xfId="40967"/>
    <cellStyle name="Calculation 12 6 5" xfId="5131"/>
    <cellStyle name="Calculation 12 6 5 2" xfId="5132"/>
    <cellStyle name="Calculation 12 6 5 2 2" xfId="5133"/>
    <cellStyle name="Calculation 12 6 5 2 3" xfId="40968"/>
    <cellStyle name="Calculation 12 6 5 3" xfId="5134"/>
    <cellStyle name="Calculation 12 6 5 3 2" xfId="5135"/>
    <cellStyle name="Calculation 12 6 5 4" xfId="5136"/>
    <cellStyle name="Calculation 12 6 5 5" xfId="40969"/>
    <cellStyle name="Calculation 12 6 6" xfId="5137"/>
    <cellStyle name="Calculation 12 6 6 2" xfId="5138"/>
    <cellStyle name="Calculation 12 6 6 2 2" xfId="5139"/>
    <cellStyle name="Calculation 12 6 6 2 3" xfId="40970"/>
    <cellStyle name="Calculation 12 6 6 3" xfId="5140"/>
    <cellStyle name="Calculation 12 6 6 3 2" xfId="5141"/>
    <cellStyle name="Calculation 12 6 6 4" xfId="5142"/>
    <cellStyle name="Calculation 12 6 6 5" xfId="40971"/>
    <cellStyle name="Calculation 12 6 7" xfId="5143"/>
    <cellStyle name="Calculation 12 6 7 2" xfId="5144"/>
    <cellStyle name="Calculation 12 6 7 2 2" xfId="5145"/>
    <cellStyle name="Calculation 12 6 7 2 3" xfId="40972"/>
    <cellStyle name="Calculation 12 6 7 3" xfId="5146"/>
    <cellStyle name="Calculation 12 6 7 3 2" xfId="5147"/>
    <cellStyle name="Calculation 12 6 7 4" xfId="5148"/>
    <cellStyle name="Calculation 12 6 7 5" xfId="40973"/>
    <cellStyle name="Calculation 12 6 8" xfId="5149"/>
    <cellStyle name="Calculation 12 6 8 2" xfId="5150"/>
    <cellStyle name="Calculation 12 6 8 2 2" xfId="5151"/>
    <cellStyle name="Calculation 12 6 8 2 3" xfId="40974"/>
    <cellStyle name="Calculation 12 6 8 3" xfId="5152"/>
    <cellStyle name="Calculation 12 6 8 3 2" xfId="5153"/>
    <cellStyle name="Calculation 12 6 8 4" xfId="5154"/>
    <cellStyle name="Calculation 12 6 8 5" xfId="40975"/>
    <cellStyle name="Calculation 12 6 9" xfId="5155"/>
    <cellStyle name="Calculation 12 6 9 2" xfId="5156"/>
    <cellStyle name="Calculation 12 6 9 2 2" xfId="5157"/>
    <cellStyle name="Calculation 12 6 9 2 3" xfId="40976"/>
    <cellStyle name="Calculation 12 6 9 3" xfId="5158"/>
    <cellStyle name="Calculation 12 6 9 3 2" xfId="5159"/>
    <cellStyle name="Calculation 12 6 9 4" xfId="5160"/>
    <cellStyle name="Calculation 12 6 9 5" xfId="40977"/>
    <cellStyle name="Calculation 12 7" xfId="5161"/>
    <cellStyle name="Calculation 12 7 10" xfId="5162"/>
    <cellStyle name="Calculation 12 7 10 2" xfId="5163"/>
    <cellStyle name="Calculation 12 7 10 2 2" xfId="5164"/>
    <cellStyle name="Calculation 12 7 10 2 3" xfId="40978"/>
    <cellStyle name="Calculation 12 7 10 3" xfId="5165"/>
    <cellStyle name="Calculation 12 7 10 3 2" xfId="5166"/>
    <cellStyle name="Calculation 12 7 10 4" xfId="5167"/>
    <cellStyle name="Calculation 12 7 10 5" xfId="40979"/>
    <cellStyle name="Calculation 12 7 11" xfId="5168"/>
    <cellStyle name="Calculation 12 7 11 2" xfId="5169"/>
    <cellStyle name="Calculation 12 7 11 2 2" xfId="5170"/>
    <cellStyle name="Calculation 12 7 11 2 3" xfId="40980"/>
    <cellStyle name="Calculation 12 7 11 3" xfId="5171"/>
    <cellStyle name="Calculation 12 7 11 3 2" xfId="5172"/>
    <cellStyle name="Calculation 12 7 11 4" xfId="5173"/>
    <cellStyle name="Calculation 12 7 11 5" xfId="40981"/>
    <cellStyle name="Calculation 12 7 12" xfId="5174"/>
    <cellStyle name="Calculation 12 7 12 2" xfId="5175"/>
    <cellStyle name="Calculation 12 7 12 2 2" xfId="5176"/>
    <cellStyle name="Calculation 12 7 12 2 3" xfId="40982"/>
    <cellStyle name="Calculation 12 7 12 3" xfId="5177"/>
    <cellStyle name="Calculation 12 7 12 3 2" xfId="5178"/>
    <cellStyle name="Calculation 12 7 12 4" xfId="5179"/>
    <cellStyle name="Calculation 12 7 12 5" xfId="40983"/>
    <cellStyle name="Calculation 12 7 13" xfId="5180"/>
    <cellStyle name="Calculation 12 7 13 2" xfId="5181"/>
    <cellStyle name="Calculation 12 7 13 2 2" xfId="5182"/>
    <cellStyle name="Calculation 12 7 13 2 3" xfId="40984"/>
    <cellStyle name="Calculation 12 7 13 3" xfId="5183"/>
    <cellStyle name="Calculation 12 7 13 3 2" xfId="5184"/>
    <cellStyle name="Calculation 12 7 13 4" xfId="5185"/>
    <cellStyle name="Calculation 12 7 13 5" xfId="40985"/>
    <cellStyle name="Calculation 12 7 14" xfId="5186"/>
    <cellStyle name="Calculation 12 7 14 2" xfId="5187"/>
    <cellStyle name="Calculation 12 7 14 2 2" xfId="5188"/>
    <cellStyle name="Calculation 12 7 14 2 3" xfId="40986"/>
    <cellStyle name="Calculation 12 7 14 3" xfId="5189"/>
    <cellStyle name="Calculation 12 7 14 3 2" xfId="5190"/>
    <cellStyle name="Calculation 12 7 14 4" xfId="5191"/>
    <cellStyle name="Calculation 12 7 14 5" xfId="40987"/>
    <cellStyle name="Calculation 12 7 15" xfId="5192"/>
    <cellStyle name="Calculation 12 7 15 2" xfId="5193"/>
    <cellStyle name="Calculation 12 7 15 2 2" xfId="5194"/>
    <cellStyle name="Calculation 12 7 15 2 3" xfId="40988"/>
    <cellStyle name="Calculation 12 7 15 3" xfId="5195"/>
    <cellStyle name="Calculation 12 7 15 3 2" xfId="5196"/>
    <cellStyle name="Calculation 12 7 15 4" xfId="5197"/>
    <cellStyle name="Calculation 12 7 15 5" xfId="40989"/>
    <cellStyle name="Calculation 12 7 16" xfId="5198"/>
    <cellStyle name="Calculation 12 7 16 2" xfId="5199"/>
    <cellStyle name="Calculation 12 7 16 2 2" xfId="5200"/>
    <cellStyle name="Calculation 12 7 16 2 3" xfId="40990"/>
    <cellStyle name="Calculation 12 7 16 3" xfId="5201"/>
    <cellStyle name="Calculation 12 7 16 3 2" xfId="5202"/>
    <cellStyle name="Calculation 12 7 16 4" xfId="5203"/>
    <cellStyle name="Calculation 12 7 16 5" xfId="40991"/>
    <cellStyle name="Calculation 12 7 17" xfId="5204"/>
    <cellStyle name="Calculation 12 7 17 2" xfId="5205"/>
    <cellStyle name="Calculation 12 7 17 2 2" xfId="5206"/>
    <cellStyle name="Calculation 12 7 17 2 3" xfId="40992"/>
    <cellStyle name="Calculation 12 7 17 3" xfId="5207"/>
    <cellStyle name="Calculation 12 7 17 3 2" xfId="5208"/>
    <cellStyle name="Calculation 12 7 17 4" xfId="5209"/>
    <cellStyle name="Calculation 12 7 17 5" xfId="40993"/>
    <cellStyle name="Calculation 12 7 18" xfId="5210"/>
    <cellStyle name="Calculation 12 7 18 2" xfId="5211"/>
    <cellStyle name="Calculation 12 7 18 2 2" xfId="5212"/>
    <cellStyle name="Calculation 12 7 18 2 3" xfId="40994"/>
    <cellStyle name="Calculation 12 7 18 3" xfId="5213"/>
    <cellStyle name="Calculation 12 7 18 3 2" xfId="5214"/>
    <cellStyle name="Calculation 12 7 18 4" xfId="5215"/>
    <cellStyle name="Calculation 12 7 18 5" xfId="40995"/>
    <cellStyle name="Calculation 12 7 19" xfId="5216"/>
    <cellStyle name="Calculation 12 7 19 2" xfId="5217"/>
    <cellStyle name="Calculation 12 7 19 2 2" xfId="5218"/>
    <cellStyle name="Calculation 12 7 19 2 3" xfId="40996"/>
    <cellStyle name="Calculation 12 7 19 3" xfId="5219"/>
    <cellStyle name="Calculation 12 7 19 3 2" xfId="5220"/>
    <cellStyle name="Calculation 12 7 19 4" xfId="5221"/>
    <cellStyle name="Calculation 12 7 19 5" xfId="40997"/>
    <cellStyle name="Calculation 12 7 2" xfId="5222"/>
    <cellStyle name="Calculation 12 7 2 2" xfId="5223"/>
    <cellStyle name="Calculation 12 7 2 2 2" xfId="5224"/>
    <cellStyle name="Calculation 12 7 2 2 3" xfId="40998"/>
    <cellStyle name="Calculation 12 7 2 3" xfId="5225"/>
    <cellStyle name="Calculation 12 7 2 3 2" xfId="5226"/>
    <cellStyle name="Calculation 12 7 2 4" xfId="5227"/>
    <cellStyle name="Calculation 12 7 2 5" xfId="40999"/>
    <cellStyle name="Calculation 12 7 20" xfId="5228"/>
    <cellStyle name="Calculation 12 7 20 2" xfId="5229"/>
    <cellStyle name="Calculation 12 7 20 2 2" xfId="41000"/>
    <cellStyle name="Calculation 12 7 20 2 3" xfId="41001"/>
    <cellStyle name="Calculation 12 7 20 3" xfId="41002"/>
    <cellStyle name="Calculation 12 7 20 4" xfId="41003"/>
    <cellStyle name="Calculation 12 7 20 5" xfId="41004"/>
    <cellStyle name="Calculation 12 7 21" xfId="5230"/>
    <cellStyle name="Calculation 12 7 21 2" xfId="5231"/>
    <cellStyle name="Calculation 12 7 22" xfId="5232"/>
    <cellStyle name="Calculation 12 7 22 2" xfId="5233"/>
    <cellStyle name="Calculation 12 7 3" xfId="5234"/>
    <cellStyle name="Calculation 12 7 3 2" xfId="5235"/>
    <cellStyle name="Calculation 12 7 3 2 2" xfId="5236"/>
    <cellStyle name="Calculation 12 7 3 2 3" xfId="41005"/>
    <cellStyle name="Calculation 12 7 3 3" xfId="5237"/>
    <cellStyle name="Calculation 12 7 3 3 2" xfId="5238"/>
    <cellStyle name="Calculation 12 7 3 4" xfId="5239"/>
    <cellStyle name="Calculation 12 7 3 5" xfId="41006"/>
    <cellStyle name="Calculation 12 7 4" xfId="5240"/>
    <cellStyle name="Calculation 12 7 4 2" xfId="5241"/>
    <cellStyle name="Calculation 12 7 4 2 2" xfId="5242"/>
    <cellStyle name="Calculation 12 7 4 2 3" xfId="41007"/>
    <cellStyle name="Calculation 12 7 4 3" xfId="5243"/>
    <cellStyle name="Calculation 12 7 4 3 2" xfId="5244"/>
    <cellStyle name="Calculation 12 7 4 4" xfId="5245"/>
    <cellStyle name="Calculation 12 7 4 5" xfId="41008"/>
    <cellStyle name="Calculation 12 7 5" xfId="5246"/>
    <cellStyle name="Calculation 12 7 5 2" xfId="5247"/>
    <cellStyle name="Calculation 12 7 5 2 2" xfId="5248"/>
    <cellStyle name="Calculation 12 7 5 2 3" xfId="41009"/>
    <cellStyle name="Calculation 12 7 5 3" xfId="5249"/>
    <cellStyle name="Calculation 12 7 5 3 2" xfId="5250"/>
    <cellStyle name="Calculation 12 7 5 4" xfId="5251"/>
    <cellStyle name="Calculation 12 7 5 5" xfId="41010"/>
    <cellStyle name="Calculation 12 7 6" xfId="5252"/>
    <cellStyle name="Calculation 12 7 6 2" xfId="5253"/>
    <cellStyle name="Calculation 12 7 6 2 2" xfId="5254"/>
    <cellStyle name="Calculation 12 7 6 2 3" xfId="41011"/>
    <cellStyle name="Calculation 12 7 6 3" xfId="5255"/>
    <cellStyle name="Calculation 12 7 6 3 2" xfId="5256"/>
    <cellStyle name="Calculation 12 7 6 4" xfId="5257"/>
    <cellStyle name="Calculation 12 7 6 5" xfId="41012"/>
    <cellStyle name="Calculation 12 7 7" xfId="5258"/>
    <cellStyle name="Calculation 12 7 7 2" xfId="5259"/>
    <cellStyle name="Calculation 12 7 7 2 2" xfId="5260"/>
    <cellStyle name="Calculation 12 7 7 2 3" xfId="41013"/>
    <cellStyle name="Calculation 12 7 7 3" xfId="5261"/>
    <cellStyle name="Calculation 12 7 7 3 2" xfId="5262"/>
    <cellStyle name="Calculation 12 7 7 4" xfId="5263"/>
    <cellStyle name="Calculation 12 7 7 5" xfId="41014"/>
    <cellStyle name="Calculation 12 7 8" xfId="5264"/>
    <cellStyle name="Calculation 12 7 8 2" xfId="5265"/>
    <cellStyle name="Calculation 12 7 8 2 2" xfId="5266"/>
    <cellStyle name="Calculation 12 7 8 2 3" xfId="41015"/>
    <cellStyle name="Calculation 12 7 8 3" xfId="5267"/>
    <cellStyle name="Calculation 12 7 8 3 2" xfId="5268"/>
    <cellStyle name="Calculation 12 7 8 4" xfId="5269"/>
    <cellStyle name="Calculation 12 7 8 5" xfId="41016"/>
    <cellStyle name="Calculation 12 7 9" xfId="5270"/>
    <cellStyle name="Calculation 12 7 9 2" xfId="5271"/>
    <cellStyle name="Calculation 12 7 9 2 2" xfId="5272"/>
    <cellStyle name="Calculation 12 7 9 2 3" xfId="41017"/>
    <cellStyle name="Calculation 12 7 9 3" xfId="5273"/>
    <cellStyle name="Calculation 12 7 9 3 2" xfId="5274"/>
    <cellStyle name="Calculation 12 7 9 4" xfId="5275"/>
    <cellStyle name="Calculation 12 7 9 5" xfId="41018"/>
    <cellStyle name="Calculation 12 8" xfId="5276"/>
    <cellStyle name="Calculation 12 8 10" xfId="5277"/>
    <cellStyle name="Calculation 12 8 10 2" xfId="5278"/>
    <cellStyle name="Calculation 12 8 10 2 2" xfId="5279"/>
    <cellStyle name="Calculation 12 8 10 2 3" xfId="41019"/>
    <cellStyle name="Calculation 12 8 10 3" xfId="5280"/>
    <cellStyle name="Calculation 12 8 10 3 2" xfId="5281"/>
    <cellStyle name="Calculation 12 8 10 4" xfId="5282"/>
    <cellStyle name="Calculation 12 8 10 5" xfId="41020"/>
    <cellStyle name="Calculation 12 8 11" xfId="5283"/>
    <cellStyle name="Calculation 12 8 11 2" xfId="5284"/>
    <cellStyle name="Calculation 12 8 11 2 2" xfId="5285"/>
    <cellStyle name="Calculation 12 8 11 2 3" xfId="41021"/>
    <cellStyle name="Calculation 12 8 11 3" xfId="5286"/>
    <cellStyle name="Calculation 12 8 11 3 2" xfId="5287"/>
    <cellStyle name="Calculation 12 8 11 4" xfId="5288"/>
    <cellStyle name="Calculation 12 8 11 5" xfId="41022"/>
    <cellStyle name="Calculation 12 8 12" xfId="5289"/>
    <cellStyle name="Calculation 12 8 12 2" xfId="5290"/>
    <cellStyle name="Calculation 12 8 12 2 2" xfId="5291"/>
    <cellStyle name="Calculation 12 8 12 2 3" xfId="41023"/>
    <cellStyle name="Calculation 12 8 12 3" xfId="5292"/>
    <cellStyle name="Calculation 12 8 12 3 2" xfId="5293"/>
    <cellStyle name="Calculation 12 8 12 4" xfId="5294"/>
    <cellStyle name="Calculation 12 8 12 5" xfId="41024"/>
    <cellStyle name="Calculation 12 8 13" xfId="5295"/>
    <cellStyle name="Calculation 12 8 13 2" xfId="5296"/>
    <cellStyle name="Calculation 12 8 13 2 2" xfId="5297"/>
    <cellStyle name="Calculation 12 8 13 2 3" xfId="41025"/>
    <cellStyle name="Calculation 12 8 13 3" xfId="5298"/>
    <cellStyle name="Calculation 12 8 13 3 2" xfId="5299"/>
    <cellStyle name="Calculation 12 8 13 4" xfId="5300"/>
    <cellStyle name="Calculation 12 8 13 5" xfId="41026"/>
    <cellStyle name="Calculation 12 8 14" xfId="5301"/>
    <cellStyle name="Calculation 12 8 14 2" xfId="5302"/>
    <cellStyle name="Calculation 12 8 14 2 2" xfId="5303"/>
    <cellStyle name="Calculation 12 8 14 2 3" xfId="41027"/>
    <cellStyle name="Calculation 12 8 14 3" xfId="5304"/>
    <cellStyle name="Calculation 12 8 14 3 2" xfId="5305"/>
    <cellStyle name="Calculation 12 8 14 4" xfId="5306"/>
    <cellStyle name="Calculation 12 8 14 5" xfId="41028"/>
    <cellStyle name="Calculation 12 8 15" xfId="5307"/>
    <cellStyle name="Calculation 12 8 15 2" xfId="5308"/>
    <cellStyle name="Calculation 12 8 15 2 2" xfId="5309"/>
    <cellStyle name="Calculation 12 8 15 2 3" xfId="41029"/>
    <cellStyle name="Calculation 12 8 15 3" xfId="5310"/>
    <cellStyle name="Calculation 12 8 15 3 2" xfId="5311"/>
    <cellStyle name="Calculation 12 8 15 4" xfId="5312"/>
    <cellStyle name="Calculation 12 8 15 5" xfId="41030"/>
    <cellStyle name="Calculation 12 8 16" xfId="5313"/>
    <cellStyle name="Calculation 12 8 16 2" xfId="5314"/>
    <cellStyle name="Calculation 12 8 16 2 2" xfId="5315"/>
    <cellStyle name="Calculation 12 8 16 2 3" xfId="41031"/>
    <cellStyle name="Calculation 12 8 16 3" xfId="5316"/>
    <cellStyle name="Calculation 12 8 16 3 2" xfId="5317"/>
    <cellStyle name="Calculation 12 8 16 4" xfId="5318"/>
    <cellStyle name="Calculation 12 8 16 5" xfId="41032"/>
    <cellStyle name="Calculation 12 8 17" xfId="5319"/>
    <cellStyle name="Calculation 12 8 17 2" xfId="5320"/>
    <cellStyle name="Calculation 12 8 17 2 2" xfId="5321"/>
    <cellStyle name="Calculation 12 8 17 2 3" xfId="41033"/>
    <cellStyle name="Calculation 12 8 17 3" xfId="5322"/>
    <cellStyle name="Calculation 12 8 17 3 2" xfId="5323"/>
    <cellStyle name="Calculation 12 8 17 4" xfId="5324"/>
    <cellStyle name="Calculation 12 8 17 5" xfId="41034"/>
    <cellStyle name="Calculation 12 8 18" xfId="5325"/>
    <cellStyle name="Calculation 12 8 18 2" xfId="5326"/>
    <cellStyle name="Calculation 12 8 18 2 2" xfId="5327"/>
    <cellStyle name="Calculation 12 8 18 2 3" xfId="41035"/>
    <cellStyle name="Calculation 12 8 18 3" xfId="5328"/>
    <cellStyle name="Calculation 12 8 18 3 2" xfId="5329"/>
    <cellStyle name="Calculation 12 8 18 4" xfId="5330"/>
    <cellStyle name="Calculation 12 8 18 5" xfId="41036"/>
    <cellStyle name="Calculation 12 8 19" xfId="5331"/>
    <cellStyle name="Calculation 12 8 19 2" xfId="5332"/>
    <cellStyle name="Calculation 12 8 19 2 2" xfId="5333"/>
    <cellStyle name="Calculation 12 8 19 2 3" xfId="41037"/>
    <cellStyle name="Calculation 12 8 19 3" xfId="5334"/>
    <cellStyle name="Calculation 12 8 19 3 2" xfId="5335"/>
    <cellStyle name="Calculation 12 8 19 4" xfId="5336"/>
    <cellStyle name="Calculation 12 8 19 5" xfId="41038"/>
    <cellStyle name="Calculation 12 8 2" xfId="5337"/>
    <cellStyle name="Calculation 12 8 2 2" xfId="5338"/>
    <cellStyle name="Calculation 12 8 2 2 2" xfId="5339"/>
    <cellStyle name="Calculation 12 8 2 2 3" xfId="41039"/>
    <cellStyle name="Calculation 12 8 2 3" xfId="5340"/>
    <cellStyle name="Calculation 12 8 2 3 2" xfId="5341"/>
    <cellStyle name="Calculation 12 8 2 4" xfId="5342"/>
    <cellStyle name="Calculation 12 8 2 5" xfId="41040"/>
    <cellStyle name="Calculation 12 8 20" xfId="5343"/>
    <cellStyle name="Calculation 12 8 20 2" xfId="5344"/>
    <cellStyle name="Calculation 12 8 20 2 2" xfId="41041"/>
    <cellStyle name="Calculation 12 8 20 2 3" xfId="41042"/>
    <cellStyle name="Calculation 12 8 20 3" xfId="41043"/>
    <cellStyle name="Calculation 12 8 20 4" xfId="41044"/>
    <cellStyle name="Calculation 12 8 20 5" xfId="41045"/>
    <cellStyle name="Calculation 12 8 21" xfId="5345"/>
    <cellStyle name="Calculation 12 8 21 2" xfId="5346"/>
    <cellStyle name="Calculation 12 8 22" xfId="5347"/>
    <cellStyle name="Calculation 12 8 22 2" xfId="5348"/>
    <cellStyle name="Calculation 12 8 3" xfId="5349"/>
    <cellStyle name="Calculation 12 8 3 2" xfId="5350"/>
    <cellStyle name="Calculation 12 8 3 2 2" xfId="5351"/>
    <cellStyle name="Calculation 12 8 3 2 3" xfId="41046"/>
    <cellStyle name="Calculation 12 8 3 3" xfId="5352"/>
    <cellStyle name="Calculation 12 8 3 3 2" xfId="5353"/>
    <cellStyle name="Calculation 12 8 3 4" xfId="5354"/>
    <cellStyle name="Calculation 12 8 3 5" xfId="41047"/>
    <cellStyle name="Calculation 12 8 4" xfId="5355"/>
    <cellStyle name="Calculation 12 8 4 2" xfId="5356"/>
    <cellStyle name="Calculation 12 8 4 2 2" xfId="5357"/>
    <cellStyle name="Calculation 12 8 4 2 3" xfId="41048"/>
    <cellStyle name="Calculation 12 8 4 3" xfId="5358"/>
    <cellStyle name="Calculation 12 8 4 3 2" xfId="5359"/>
    <cellStyle name="Calculation 12 8 4 4" xfId="5360"/>
    <cellStyle name="Calculation 12 8 4 5" xfId="41049"/>
    <cellStyle name="Calculation 12 8 5" xfId="5361"/>
    <cellStyle name="Calculation 12 8 5 2" xfId="5362"/>
    <cellStyle name="Calculation 12 8 5 2 2" xfId="5363"/>
    <cellStyle name="Calculation 12 8 5 2 3" xfId="41050"/>
    <cellStyle name="Calculation 12 8 5 3" xfId="5364"/>
    <cellStyle name="Calculation 12 8 5 3 2" xfId="5365"/>
    <cellStyle name="Calculation 12 8 5 4" xfId="5366"/>
    <cellStyle name="Calculation 12 8 5 5" xfId="41051"/>
    <cellStyle name="Calculation 12 8 6" xfId="5367"/>
    <cellStyle name="Calculation 12 8 6 2" xfId="5368"/>
    <cellStyle name="Calculation 12 8 6 2 2" xfId="5369"/>
    <cellStyle name="Calculation 12 8 6 2 3" xfId="41052"/>
    <cellStyle name="Calculation 12 8 6 3" xfId="5370"/>
    <cellStyle name="Calculation 12 8 6 3 2" xfId="5371"/>
    <cellStyle name="Calculation 12 8 6 4" xfId="5372"/>
    <cellStyle name="Calculation 12 8 6 5" xfId="41053"/>
    <cellStyle name="Calculation 12 8 7" xfId="5373"/>
    <cellStyle name="Calculation 12 8 7 2" xfId="5374"/>
    <cellStyle name="Calculation 12 8 7 2 2" xfId="5375"/>
    <cellStyle name="Calculation 12 8 7 2 3" xfId="41054"/>
    <cellStyle name="Calculation 12 8 7 3" xfId="5376"/>
    <cellStyle name="Calculation 12 8 7 3 2" xfId="5377"/>
    <cellStyle name="Calculation 12 8 7 4" xfId="5378"/>
    <cellStyle name="Calculation 12 8 7 5" xfId="41055"/>
    <cellStyle name="Calculation 12 8 8" xfId="5379"/>
    <cellStyle name="Calculation 12 8 8 2" xfId="5380"/>
    <cellStyle name="Calculation 12 8 8 2 2" xfId="5381"/>
    <cellStyle name="Calculation 12 8 8 2 3" xfId="41056"/>
    <cellStyle name="Calculation 12 8 8 3" xfId="5382"/>
    <cellStyle name="Calculation 12 8 8 3 2" xfId="5383"/>
    <cellStyle name="Calculation 12 8 8 4" xfId="5384"/>
    <cellStyle name="Calculation 12 8 8 5" xfId="41057"/>
    <cellStyle name="Calculation 12 8 9" xfId="5385"/>
    <cellStyle name="Calculation 12 8 9 2" xfId="5386"/>
    <cellStyle name="Calculation 12 8 9 2 2" xfId="5387"/>
    <cellStyle name="Calculation 12 8 9 2 3" xfId="41058"/>
    <cellStyle name="Calculation 12 8 9 3" xfId="5388"/>
    <cellStyle name="Calculation 12 8 9 3 2" xfId="5389"/>
    <cellStyle name="Calculation 12 8 9 4" xfId="5390"/>
    <cellStyle name="Calculation 12 8 9 5" xfId="41059"/>
    <cellStyle name="Calculation 12 9" xfId="5391"/>
    <cellStyle name="Calculation 12 9 10" xfId="5392"/>
    <cellStyle name="Calculation 12 9 10 2" xfId="5393"/>
    <cellStyle name="Calculation 12 9 10 2 2" xfId="5394"/>
    <cellStyle name="Calculation 12 9 10 2 3" xfId="41060"/>
    <cellStyle name="Calculation 12 9 10 3" xfId="5395"/>
    <cellStyle name="Calculation 12 9 10 3 2" xfId="5396"/>
    <cellStyle name="Calculation 12 9 10 4" xfId="5397"/>
    <cellStyle name="Calculation 12 9 10 5" xfId="41061"/>
    <cellStyle name="Calculation 12 9 11" xfId="5398"/>
    <cellStyle name="Calculation 12 9 11 2" xfId="5399"/>
    <cellStyle name="Calculation 12 9 11 2 2" xfId="5400"/>
    <cellStyle name="Calculation 12 9 11 2 3" xfId="41062"/>
    <cellStyle name="Calculation 12 9 11 3" xfId="5401"/>
    <cellStyle name="Calculation 12 9 11 3 2" xfId="5402"/>
    <cellStyle name="Calculation 12 9 11 4" xfId="5403"/>
    <cellStyle name="Calculation 12 9 11 5" xfId="41063"/>
    <cellStyle name="Calculation 12 9 12" xfId="5404"/>
    <cellStyle name="Calculation 12 9 12 2" xfId="5405"/>
    <cellStyle name="Calculation 12 9 12 2 2" xfId="5406"/>
    <cellStyle name="Calculation 12 9 12 2 3" xfId="41064"/>
    <cellStyle name="Calculation 12 9 12 3" xfId="5407"/>
    <cellStyle name="Calculation 12 9 12 3 2" xfId="5408"/>
    <cellStyle name="Calculation 12 9 12 4" xfId="5409"/>
    <cellStyle name="Calculation 12 9 12 5" xfId="41065"/>
    <cellStyle name="Calculation 12 9 13" xfId="5410"/>
    <cellStyle name="Calculation 12 9 13 2" xfId="5411"/>
    <cellStyle name="Calculation 12 9 13 2 2" xfId="5412"/>
    <cellStyle name="Calculation 12 9 13 2 3" xfId="41066"/>
    <cellStyle name="Calculation 12 9 13 3" xfId="5413"/>
    <cellStyle name="Calculation 12 9 13 3 2" xfId="5414"/>
    <cellStyle name="Calculation 12 9 13 4" xfId="5415"/>
    <cellStyle name="Calculation 12 9 13 5" xfId="41067"/>
    <cellStyle name="Calculation 12 9 14" xfId="5416"/>
    <cellStyle name="Calculation 12 9 14 2" xfId="5417"/>
    <cellStyle name="Calculation 12 9 14 2 2" xfId="5418"/>
    <cellStyle name="Calculation 12 9 14 2 3" xfId="41068"/>
    <cellStyle name="Calculation 12 9 14 3" xfId="5419"/>
    <cellStyle name="Calculation 12 9 14 3 2" xfId="5420"/>
    <cellStyle name="Calculation 12 9 14 4" xfId="5421"/>
    <cellStyle name="Calculation 12 9 14 5" xfId="41069"/>
    <cellStyle name="Calculation 12 9 15" xfId="5422"/>
    <cellStyle name="Calculation 12 9 15 2" xfId="5423"/>
    <cellStyle name="Calculation 12 9 15 2 2" xfId="5424"/>
    <cellStyle name="Calculation 12 9 15 2 3" xfId="41070"/>
    <cellStyle name="Calculation 12 9 15 3" xfId="5425"/>
    <cellStyle name="Calculation 12 9 15 3 2" xfId="5426"/>
    <cellStyle name="Calculation 12 9 15 4" xfId="5427"/>
    <cellStyle name="Calculation 12 9 15 5" xfId="41071"/>
    <cellStyle name="Calculation 12 9 16" xfId="5428"/>
    <cellStyle name="Calculation 12 9 16 2" xfId="5429"/>
    <cellStyle name="Calculation 12 9 16 2 2" xfId="5430"/>
    <cellStyle name="Calculation 12 9 16 2 3" xfId="41072"/>
    <cellStyle name="Calculation 12 9 16 3" xfId="5431"/>
    <cellStyle name="Calculation 12 9 16 3 2" xfId="5432"/>
    <cellStyle name="Calculation 12 9 16 4" xfId="5433"/>
    <cellStyle name="Calculation 12 9 16 5" xfId="41073"/>
    <cellStyle name="Calculation 12 9 17" xfId="5434"/>
    <cellStyle name="Calculation 12 9 17 2" xfId="5435"/>
    <cellStyle name="Calculation 12 9 17 2 2" xfId="5436"/>
    <cellStyle name="Calculation 12 9 17 2 3" xfId="41074"/>
    <cellStyle name="Calculation 12 9 17 3" xfId="5437"/>
    <cellStyle name="Calculation 12 9 17 3 2" xfId="5438"/>
    <cellStyle name="Calculation 12 9 17 4" xfId="5439"/>
    <cellStyle name="Calculation 12 9 17 5" xfId="41075"/>
    <cellStyle name="Calculation 12 9 18" xfId="5440"/>
    <cellStyle name="Calculation 12 9 18 2" xfId="5441"/>
    <cellStyle name="Calculation 12 9 18 2 2" xfId="5442"/>
    <cellStyle name="Calculation 12 9 18 2 3" xfId="41076"/>
    <cellStyle name="Calculation 12 9 18 3" xfId="5443"/>
    <cellStyle name="Calculation 12 9 18 3 2" xfId="5444"/>
    <cellStyle name="Calculation 12 9 18 4" xfId="5445"/>
    <cellStyle name="Calculation 12 9 18 5" xfId="41077"/>
    <cellStyle name="Calculation 12 9 19" xfId="5446"/>
    <cellStyle name="Calculation 12 9 19 2" xfId="5447"/>
    <cellStyle name="Calculation 12 9 19 2 2" xfId="5448"/>
    <cellStyle name="Calculation 12 9 19 2 3" xfId="41078"/>
    <cellStyle name="Calculation 12 9 19 3" xfId="5449"/>
    <cellStyle name="Calculation 12 9 19 3 2" xfId="5450"/>
    <cellStyle name="Calculation 12 9 19 4" xfId="5451"/>
    <cellStyle name="Calculation 12 9 19 5" xfId="41079"/>
    <cellStyle name="Calculation 12 9 2" xfId="5452"/>
    <cellStyle name="Calculation 12 9 2 2" xfId="5453"/>
    <cellStyle name="Calculation 12 9 2 2 2" xfId="5454"/>
    <cellStyle name="Calculation 12 9 2 2 3" xfId="41080"/>
    <cellStyle name="Calculation 12 9 2 3" xfId="5455"/>
    <cellStyle name="Calculation 12 9 2 3 2" xfId="5456"/>
    <cellStyle name="Calculation 12 9 2 4" xfId="5457"/>
    <cellStyle name="Calculation 12 9 2 5" xfId="41081"/>
    <cellStyle name="Calculation 12 9 20" xfId="5458"/>
    <cellStyle name="Calculation 12 9 20 2" xfId="5459"/>
    <cellStyle name="Calculation 12 9 20 2 2" xfId="41082"/>
    <cellStyle name="Calculation 12 9 20 2 3" xfId="41083"/>
    <cellStyle name="Calculation 12 9 20 3" xfId="41084"/>
    <cellStyle name="Calculation 12 9 20 4" xfId="41085"/>
    <cellStyle name="Calculation 12 9 20 5" xfId="41086"/>
    <cellStyle name="Calculation 12 9 21" xfId="5460"/>
    <cellStyle name="Calculation 12 9 21 2" xfId="5461"/>
    <cellStyle name="Calculation 12 9 22" xfId="5462"/>
    <cellStyle name="Calculation 12 9 22 2" xfId="5463"/>
    <cellStyle name="Calculation 12 9 3" xfId="5464"/>
    <cellStyle name="Calculation 12 9 3 2" xfId="5465"/>
    <cellStyle name="Calculation 12 9 3 2 2" xfId="5466"/>
    <cellStyle name="Calculation 12 9 3 2 3" xfId="41087"/>
    <cellStyle name="Calculation 12 9 3 3" xfId="5467"/>
    <cellStyle name="Calculation 12 9 3 3 2" xfId="5468"/>
    <cellStyle name="Calculation 12 9 3 4" xfId="5469"/>
    <cellStyle name="Calculation 12 9 3 5" xfId="41088"/>
    <cellStyle name="Calculation 12 9 4" xfId="5470"/>
    <cellStyle name="Calculation 12 9 4 2" xfId="5471"/>
    <cellStyle name="Calculation 12 9 4 2 2" xfId="5472"/>
    <cellStyle name="Calculation 12 9 4 2 3" xfId="41089"/>
    <cellStyle name="Calculation 12 9 4 3" xfId="5473"/>
    <cellStyle name="Calculation 12 9 4 3 2" xfId="5474"/>
    <cellStyle name="Calculation 12 9 4 4" xfId="5475"/>
    <cellStyle name="Calculation 12 9 4 5" xfId="41090"/>
    <cellStyle name="Calculation 12 9 5" xfId="5476"/>
    <cellStyle name="Calculation 12 9 5 2" xfId="5477"/>
    <cellStyle name="Calculation 12 9 5 2 2" xfId="5478"/>
    <cellStyle name="Calculation 12 9 5 2 3" xfId="41091"/>
    <cellStyle name="Calculation 12 9 5 3" xfId="5479"/>
    <cellStyle name="Calculation 12 9 5 3 2" xfId="5480"/>
    <cellStyle name="Calculation 12 9 5 4" xfId="5481"/>
    <cellStyle name="Calculation 12 9 5 5" xfId="41092"/>
    <cellStyle name="Calculation 12 9 6" xfId="5482"/>
    <cellStyle name="Calculation 12 9 6 2" xfId="5483"/>
    <cellStyle name="Calculation 12 9 6 2 2" xfId="5484"/>
    <cellStyle name="Calculation 12 9 6 2 3" xfId="41093"/>
    <cellStyle name="Calculation 12 9 6 3" xfId="5485"/>
    <cellStyle name="Calculation 12 9 6 3 2" xfId="5486"/>
    <cellStyle name="Calculation 12 9 6 4" xfId="5487"/>
    <cellStyle name="Calculation 12 9 6 5" xfId="41094"/>
    <cellStyle name="Calculation 12 9 7" xfId="5488"/>
    <cellStyle name="Calculation 12 9 7 2" xfId="5489"/>
    <cellStyle name="Calculation 12 9 7 2 2" xfId="5490"/>
    <cellStyle name="Calculation 12 9 7 2 3" xfId="41095"/>
    <cellStyle name="Calculation 12 9 7 3" xfId="5491"/>
    <cellStyle name="Calculation 12 9 7 3 2" xfId="5492"/>
    <cellStyle name="Calculation 12 9 7 4" xfId="5493"/>
    <cellStyle name="Calculation 12 9 7 5" xfId="41096"/>
    <cellStyle name="Calculation 12 9 8" xfId="5494"/>
    <cellStyle name="Calculation 12 9 8 2" xfId="5495"/>
    <cellStyle name="Calculation 12 9 8 2 2" xfId="5496"/>
    <cellStyle name="Calculation 12 9 8 2 3" xfId="41097"/>
    <cellStyle name="Calculation 12 9 8 3" xfId="5497"/>
    <cellStyle name="Calculation 12 9 8 3 2" xfId="5498"/>
    <cellStyle name="Calculation 12 9 8 4" xfId="5499"/>
    <cellStyle name="Calculation 12 9 8 5" xfId="41098"/>
    <cellStyle name="Calculation 12 9 9" xfId="5500"/>
    <cellStyle name="Calculation 12 9 9 2" xfId="5501"/>
    <cellStyle name="Calculation 12 9 9 2 2" xfId="5502"/>
    <cellStyle name="Calculation 12 9 9 2 3" xfId="41099"/>
    <cellStyle name="Calculation 12 9 9 3" xfId="5503"/>
    <cellStyle name="Calculation 12 9 9 3 2" xfId="5504"/>
    <cellStyle name="Calculation 12 9 9 4" xfId="5505"/>
    <cellStyle name="Calculation 12 9 9 5" xfId="41100"/>
    <cellStyle name="Calculation 13" xfId="5506"/>
    <cellStyle name="Calculation 13 10" xfId="5507"/>
    <cellStyle name="Calculation 13 10 2" xfId="5508"/>
    <cellStyle name="Calculation 13 10 2 2" xfId="5509"/>
    <cellStyle name="Calculation 13 10 2 3" xfId="41101"/>
    <cellStyle name="Calculation 13 10 3" xfId="5510"/>
    <cellStyle name="Calculation 13 10 3 2" xfId="5511"/>
    <cellStyle name="Calculation 13 10 4" xfId="5512"/>
    <cellStyle name="Calculation 13 10 5" xfId="41102"/>
    <cellStyle name="Calculation 13 11" xfId="5513"/>
    <cellStyle name="Calculation 13 11 2" xfId="5514"/>
    <cellStyle name="Calculation 13 11 2 2" xfId="5515"/>
    <cellStyle name="Calculation 13 11 2 3" xfId="41103"/>
    <cellStyle name="Calculation 13 11 3" xfId="5516"/>
    <cellStyle name="Calculation 13 11 3 2" xfId="5517"/>
    <cellStyle name="Calculation 13 11 4" xfId="5518"/>
    <cellStyle name="Calculation 13 11 5" xfId="41104"/>
    <cellStyle name="Calculation 13 12" xfId="5519"/>
    <cellStyle name="Calculation 13 12 2" xfId="5520"/>
    <cellStyle name="Calculation 13 12 2 2" xfId="5521"/>
    <cellStyle name="Calculation 13 12 2 3" xfId="41105"/>
    <cellStyle name="Calculation 13 12 3" xfId="5522"/>
    <cellStyle name="Calculation 13 12 3 2" xfId="5523"/>
    <cellStyle name="Calculation 13 12 4" xfId="5524"/>
    <cellStyle name="Calculation 13 12 5" xfId="41106"/>
    <cellStyle name="Calculation 13 13" xfId="5525"/>
    <cellStyle name="Calculation 13 13 2" xfId="5526"/>
    <cellStyle name="Calculation 13 13 2 2" xfId="5527"/>
    <cellStyle name="Calculation 13 13 2 3" xfId="41107"/>
    <cellStyle name="Calculation 13 13 3" xfId="5528"/>
    <cellStyle name="Calculation 13 13 3 2" xfId="5529"/>
    <cellStyle name="Calculation 13 13 4" xfId="5530"/>
    <cellStyle name="Calculation 13 13 5" xfId="41108"/>
    <cellStyle name="Calculation 13 14" xfId="5531"/>
    <cellStyle name="Calculation 13 14 2" xfId="5532"/>
    <cellStyle name="Calculation 13 14 2 2" xfId="5533"/>
    <cellStyle name="Calculation 13 14 2 3" xfId="41109"/>
    <cellStyle name="Calculation 13 14 3" xfId="5534"/>
    <cellStyle name="Calculation 13 14 3 2" xfId="5535"/>
    <cellStyle name="Calculation 13 14 4" xfId="5536"/>
    <cellStyle name="Calculation 13 14 5" xfId="41110"/>
    <cellStyle name="Calculation 13 15" xfId="5537"/>
    <cellStyle name="Calculation 13 15 2" xfId="5538"/>
    <cellStyle name="Calculation 13 15 2 2" xfId="5539"/>
    <cellStyle name="Calculation 13 15 2 3" xfId="41111"/>
    <cellStyle name="Calculation 13 15 3" xfId="5540"/>
    <cellStyle name="Calculation 13 15 3 2" xfId="5541"/>
    <cellStyle name="Calculation 13 15 4" xfId="5542"/>
    <cellStyle name="Calculation 13 15 5" xfId="41112"/>
    <cellStyle name="Calculation 13 16" xfId="5543"/>
    <cellStyle name="Calculation 13 16 2" xfId="5544"/>
    <cellStyle name="Calculation 13 16 2 2" xfId="5545"/>
    <cellStyle name="Calculation 13 16 2 3" xfId="41113"/>
    <cellStyle name="Calculation 13 16 3" xfId="5546"/>
    <cellStyle name="Calculation 13 16 3 2" xfId="5547"/>
    <cellStyle name="Calculation 13 16 4" xfId="5548"/>
    <cellStyle name="Calculation 13 16 5" xfId="41114"/>
    <cellStyle name="Calculation 13 17" xfId="5549"/>
    <cellStyle name="Calculation 13 17 2" xfId="5550"/>
    <cellStyle name="Calculation 13 17 2 2" xfId="5551"/>
    <cellStyle name="Calculation 13 17 2 3" xfId="41115"/>
    <cellStyle name="Calculation 13 17 3" xfId="5552"/>
    <cellStyle name="Calculation 13 17 3 2" xfId="5553"/>
    <cellStyle name="Calculation 13 17 4" xfId="5554"/>
    <cellStyle name="Calculation 13 17 5" xfId="41116"/>
    <cellStyle name="Calculation 13 18" xfId="5555"/>
    <cellStyle name="Calculation 13 18 2" xfId="5556"/>
    <cellStyle name="Calculation 13 18 2 2" xfId="5557"/>
    <cellStyle name="Calculation 13 18 2 3" xfId="41117"/>
    <cellStyle name="Calculation 13 18 3" xfId="5558"/>
    <cellStyle name="Calculation 13 18 3 2" xfId="5559"/>
    <cellStyle name="Calculation 13 18 4" xfId="5560"/>
    <cellStyle name="Calculation 13 18 5" xfId="41118"/>
    <cellStyle name="Calculation 13 19" xfId="5561"/>
    <cellStyle name="Calculation 13 19 2" xfId="5562"/>
    <cellStyle name="Calculation 13 19 2 2" xfId="5563"/>
    <cellStyle name="Calculation 13 19 2 3" xfId="41119"/>
    <cellStyle name="Calculation 13 19 3" xfId="5564"/>
    <cellStyle name="Calculation 13 19 3 2" xfId="5565"/>
    <cellStyle name="Calculation 13 19 4" xfId="5566"/>
    <cellStyle name="Calculation 13 19 5" xfId="41120"/>
    <cellStyle name="Calculation 13 2" xfId="5567"/>
    <cellStyle name="Calculation 13 2 2" xfId="5568"/>
    <cellStyle name="Calculation 13 2 2 2" xfId="5569"/>
    <cellStyle name="Calculation 13 2 2 3" xfId="41121"/>
    <cellStyle name="Calculation 13 2 3" xfId="5570"/>
    <cellStyle name="Calculation 13 2 3 2" xfId="5571"/>
    <cellStyle name="Calculation 13 2 4" xfId="5572"/>
    <cellStyle name="Calculation 13 2 5" xfId="41122"/>
    <cellStyle name="Calculation 13 20" xfId="5573"/>
    <cellStyle name="Calculation 13 20 2" xfId="5574"/>
    <cellStyle name="Calculation 13 20 2 2" xfId="41123"/>
    <cellStyle name="Calculation 13 20 2 3" xfId="41124"/>
    <cellStyle name="Calculation 13 20 3" xfId="41125"/>
    <cellStyle name="Calculation 13 20 4" xfId="41126"/>
    <cellStyle name="Calculation 13 20 5" xfId="41127"/>
    <cellStyle name="Calculation 13 21" xfId="5575"/>
    <cellStyle name="Calculation 13 21 2" xfId="5576"/>
    <cellStyle name="Calculation 13 22" xfId="5577"/>
    <cellStyle name="Calculation 13 22 2" xfId="5578"/>
    <cellStyle name="Calculation 13 3" xfId="5579"/>
    <cellStyle name="Calculation 13 3 2" xfId="5580"/>
    <cellStyle name="Calculation 13 3 2 2" xfId="5581"/>
    <cellStyle name="Calculation 13 3 2 3" xfId="41128"/>
    <cellStyle name="Calculation 13 3 3" xfId="5582"/>
    <cellStyle name="Calculation 13 3 3 2" xfId="5583"/>
    <cellStyle name="Calculation 13 3 4" xfId="5584"/>
    <cellStyle name="Calculation 13 3 5" xfId="41129"/>
    <cellStyle name="Calculation 13 4" xfId="5585"/>
    <cellStyle name="Calculation 13 4 2" xfId="5586"/>
    <cellStyle name="Calculation 13 4 2 2" xfId="5587"/>
    <cellStyle name="Calculation 13 4 2 3" xfId="41130"/>
    <cellStyle name="Calculation 13 4 3" xfId="5588"/>
    <cellStyle name="Calculation 13 4 3 2" xfId="5589"/>
    <cellStyle name="Calculation 13 4 4" xfId="5590"/>
    <cellStyle name="Calculation 13 4 5" xfId="41131"/>
    <cellStyle name="Calculation 13 5" xfId="5591"/>
    <cellStyle name="Calculation 13 5 2" xfId="5592"/>
    <cellStyle name="Calculation 13 5 2 2" xfId="5593"/>
    <cellStyle name="Calculation 13 5 2 3" xfId="41132"/>
    <cellStyle name="Calculation 13 5 3" xfId="5594"/>
    <cellStyle name="Calculation 13 5 3 2" xfId="5595"/>
    <cellStyle name="Calculation 13 5 4" xfId="5596"/>
    <cellStyle name="Calculation 13 5 5" xfId="41133"/>
    <cellStyle name="Calculation 13 6" xfId="5597"/>
    <cellStyle name="Calculation 13 6 2" xfId="5598"/>
    <cellStyle name="Calculation 13 6 2 2" xfId="5599"/>
    <cellStyle name="Calculation 13 6 2 3" xfId="41134"/>
    <cellStyle name="Calculation 13 6 3" xfId="5600"/>
    <cellStyle name="Calculation 13 6 3 2" xfId="5601"/>
    <cellStyle name="Calculation 13 6 4" xfId="5602"/>
    <cellStyle name="Calculation 13 6 5" xfId="41135"/>
    <cellStyle name="Calculation 13 7" xfId="5603"/>
    <cellStyle name="Calculation 13 7 2" xfId="5604"/>
    <cellStyle name="Calculation 13 7 2 2" xfId="5605"/>
    <cellStyle name="Calculation 13 7 2 3" xfId="41136"/>
    <cellStyle name="Calculation 13 7 3" xfId="5606"/>
    <cellStyle name="Calculation 13 7 3 2" xfId="5607"/>
    <cellStyle name="Calculation 13 7 4" xfId="5608"/>
    <cellStyle name="Calculation 13 7 5" xfId="41137"/>
    <cellStyle name="Calculation 13 8" xfId="5609"/>
    <cellStyle name="Calculation 13 8 2" xfId="5610"/>
    <cellStyle name="Calculation 13 8 2 2" xfId="5611"/>
    <cellStyle name="Calculation 13 8 2 3" xfId="41138"/>
    <cellStyle name="Calculation 13 8 3" xfId="5612"/>
    <cellStyle name="Calculation 13 8 3 2" xfId="5613"/>
    <cellStyle name="Calculation 13 8 4" xfId="5614"/>
    <cellStyle name="Calculation 13 8 5" xfId="41139"/>
    <cellStyle name="Calculation 13 9" xfId="5615"/>
    <cellStyle name="Calculation 13 9 2" xfId="5616"/>
    <cellStyle name="Calculation 13 9 2 2" xfId="5617"/>
    <cellStyle name="Calculation 13 9 2 3" xfId="41140"/>
    <cellStyle name="Calculation 13 9 3" xfId="5618"/>
    <cellStyle name="Calculation 13 9 3 2" xfId="5619"/>
    <cellStyle name="Calculation 13 9 4" xfId="5620"/>
    <cellStyle name="Calculation 13 9 5" xfId="41141"/>
    <cellStyle name="Calculation 14" xfId="5621"/>
    <cellStyle name="Calculation 14 10" xfId="5622"/>
    <cellStyle name="Calculation 14 10 2" xfId="5623"/>
    <cellStyle name="Calculation 14 10 2 2" xfId="5624"/>
    <cellStyle name="Calculation 14 10 2 3" xfId="41142"/>
    <cellStyle name="Calculation 14 10 3" xfId="5625"/>
    <cellStyle name="Calculation 14 10 3 2" xfId="5626"/>
    <cellStyle name="Calculation 14 10 4" xfId="5627"/>
    <cellStyle name="Calculation 14 10 5" xfId="41143"/>
    <cellStyle name="Calculation 14 11" xfId="5628"/>
    <cellStyle name="Calculation 14 11 2" xfId="5629"/>
    <cellStyle name="Calculation 14 11 2 2" xfId="5630"/>
    <cellStyle name="Calculation 14 11 2 3" xfId="41144"/>
    <cellStyle name="Calculation 14 11 3" xfId="5631"/>
    <cellStyle name="Calculation 14 11 3 2" xfId="5632"/>
    <cellStyle name="Calculation 14 11 4" xfId="5633"/>
    <cellStyle name="Calculation 14 11 5" xfId="41145"/>
    <cellStyle name="Calculation 14 12" xfId="5634"/>
    <cellStyle name="Calculation 14 12 2" xfId="5635"/>
    <cellStyle name="Calculation 14 12 2 2" xfId="5636"/>
    <cellStyle name="Calculation 14 12 2 3" xfId="41146"/>
    <cellStyle name="Calculation 14 12 3" xfId="5637"/>
    <cellStyle name="Calculation 14 12 3 2" xfId="5638"/>
    <cellStyle name="Calculation 14 12 4" xfId="5639"/>
    <cellStyle name="Calculation 14 12 5" xfId="41147"/>
    <cellStyle name="Calculation 14 13" xfId="5640"/>
    <cellStyle name="Calculation 14 13 2" xfId="5641"/>
    <cellStyle name="Calculation 14 13 2 2" xfId="5642"/>
    <cellStyle name="Calculation 14 13 2 3" xfId="41148"/>
    <cellStyle name="Calculation 14 13 3" xfId="5643"/>
    <cellStyle name="Calculation 14 13 3 2" xfId="5644"/>
    <cellStyle name="Calculation 14 13 4" xfId="5645"/>
    <cellStyle name="Calculation 14 13 5" xfId="41149"/>
    <cellStyle name="Calculation 14 14" xfId="5646"/>
    <cellStyle name="Calculation 14 14 2" xfId="5647"/>
    <cellStyle name="Calculation 14 14 2 2" xfId="5648"/>
    <cellStyle name="Calculation 14 14 2 3" xfId="41150"/>
    <cellStyle name="Calculation 14 14 3" xfId="5649"/>
    <cellStyle name="Calculation 14 14 3 2" xfId="5650"/>
    <cellStyle name="Calculation 14 14 4" xfId="5651"/>
    <cellStyle name="Calculation 14 14 5" xfId="41151"/>
    <cellStyle name="Calculation 14 15" xfId="5652"/>
    <cellStyle name="Calculation 14 15 2" xfId="5653"/>
    <cellStyle name="Calculation 14 15 2 2" xfId="5654"/>
    <cellStyle name="Calculation 14 15 2 3" xfId="41152"/>
    <cellStyle name="Calculation 14 15 3" xfId="5655"/>
    <cellStyle name="Calculation 14 15 3 2" xfId="5656"/>
    <cellStyle name="Calculation 14 15 4" xfId="5657"/>
    <cellStyle name="Calculation 14 15 5" xfId="41153"/>
    <cellStyle name="Calculation 14 16" xfId="5658"/>
    <cellStyle name="Calculation 14 16 2" xfId="5659"/>
    <cellStyle name="Calculation 14 16 2 2" xfId="5660"/>
    <cellStyle name="Calculation 14 16 2 3" xfId="41154"/>
    <cellStyle name="Calculation 14 16 3" xfId="5661"/>
    <cellStyle name="Calculation 14 16 3 2" xfId="5662"/>
    <cellStyle name="Calculation 14 16 4" xfId="5663"/>
    <cellStyle name="Calculation 14 16 5" xfId="41155"/>
    <cellStyle name="Calculation 14 17" xfId="5664"/>
    <cellStyle name="Calculation 14 17 2" xfId="5665"/>
    <cellStyle name="Calculation 14 17 2 2" xfId="5666"/>
    <cellStyle name="Calculation 14 17 2 3" xfId="41156"/>
    <cellStyle name="Calculation 14 17 3" xfId="5667"/>
    <cellStyle name="Calculation 14 17 3 2" xfId="5668"/>
    <cellStyle name="Calculation 14 17 4" xfId="5669"/>
    <cellStyle name="Calculation 14 17 5" xfId="41157"/>
    <cellStyle name="Calculation 14 18" xfId="5670"/>
    <cellStyle name="Calculation 14 18 2" xfId="5671"/>
    <cellStyle name="Calculation 14 18 2 2" xfId="5672"/>
    <cellStyle name="Calculation 14 18 2 3" xfId="41158"/>
    <cellStyle name="Calculation 14 18 3" xfId="5673"/>
    <cellStyle name="Calculation 14 18 3 2" xfId="5674"/>
    <cellStyle name="Calculation 14 18 4" xfId="5675"/>
    <cellStyle name="Calculation 14 18 5" xfId="41159"/>
    <cellStyle name="Calculation 14 19" xfId="5676"/>
    <cellStyle name="Calculation 14 19 2" xfId="5677"/>
    <cellStyle name="Calculation 14 19 2 2" xfId="5678"/>
    <cellStyle name="Calculation 14 19 2 3" xfId="41160"/>
    <cellStyle name="Calculation 14 19 3" xfId="5679"/>
    <cellStyle name="Calculation 14 19 3 2" xfId="5680"/>
    <cellStyle name="Calculation 14 19 4" xfId="5681"/>
    <cellStyle name="Calculation 14 19 5" xfId="41161"/>
    <cellStyle name="Calculation 14 2" xfId="5682"/>
    <cellStyle name="Calculation 14 2 2" xfId="5683"/>
    <cellStyle name="Calculation 14 2 2 2" xfId="5684"/>
    <cellStyle name="Calculation 14 2 2 3" xfId="41162"/>
    <cellStyle name="Calculation 14 2 3" xfId="5685"/>
    <cellStyle name="Calculation 14 2 3 2" xfId="5686"/>
    <cellStyle name="Calculation 14 2 4" xfId="5687"/>
    <cellStyle name="Calculation 14 2 5" xfId="41163"/>
    <cellStyle name="Calculation 14 20" xfId="5688"/>
    <cellStyle name="Calculation 14 20 2" xfId="5689"/>
    <cellStyle name="Calculation 14 20 2 2" xfId="41164"/>
    <cellStyle name="Calculation 14 20 2 3" xfId="41165"/>
    <cellStyle name="Calculation 14 20 3" xfId="41166"/>
    <cellStyle name="Calculation 14 20 4" xfId="41167"/>
    <cellStyle name="Calculation 14 20 5" xfId="41168"/>
    <cellStyle name="Calculation 14 21" xfId="5690"/>
    <cellStyle name="Calculation 14 21 2" xfId="5691"/>
    <cellStyle name="Calculation 14 22" xfId="5692"/>
    <cellStyle name="Calculation 14 22 2" xfId="5693"/>
    <cellStyle name="Calculation 14 3" xfId="5694"/>
    <cellStyle name="Calculation 14 3 2" xfId="5695"/>
    <cellStyle name="Calculation 14 3 2 2" xfId="5696"/>
    <cellStyle name="Calculation 14 3 2 3" xfId="41169"/>
    <cellStyle name="Calculation 14 3 3" xfId="5697"/>
    <cellStyle name="Calculation 14 3 3 2" xfId="5698"/>
    <cellStyle name="Calculation 14 3 4" xfId="5699"/>
    <cellStyle name="Calculation 14 3 5" xfId="41170"/>
    <cellStyle name="Calculation 14 4" xfId="5700"/>
    <cellStyle name="Calculation 14 4 2" xfId="5701"/>
    <cellStyle name="Calculation 14 4 2 2" xfId="5702"/>
    <cellStyle name="Calculation 14 4 2 3" xfId="41171"/>
    <cellStyle name="Calculation 14 4 3" xfId="5703"/>
    <cellStyle name="Calculation 14 4 3 2" xfId="5704"/>
    <cellStyle name="Calculation 14 4 4" xfId="5705"/>
    <cellStyle name="Calculation 14 4 5" xfId="41172"/>
    <cellStyle name="Calculation 14 5" xfId="5706"/>
    <cellStyle name="Calculation 14 5 2" xfId="5707"/>
    <cellStyle name="Calculation 14 5 2 2" xfId="5708"/>
    <cellStyle name="Calculation 14 5 2 3" xfId="41173"/>
    <cellStyle name="Calculation 14 5 3" xfId="5709"/>
    <cellStyle name="Calculation 14 5 3 2" xfId="5710"/>
    <cellStyle name="Calculation 14 5 4" xfId="5711"/>
    <cellStyle name="Calculation 14 5 5" xfId="41174"/>
    <cellStyle name="Calculation 14 6" xfId="5712"/>
    <cellStyle name="Calculation 14 6 2" xfId="5713"/>
    <cellStyle name="Calculation 14 6 2 2" xfId="5714"/>
    <cellStyle name="Calculation 14 6 2 3" xfId="41175"/>
    <cellStyle name="Calculation 14 6 3" xfId="5715"/>
    <cellStyle name="Calculation 14 6 3 2" xfId="5716"/>
    <cellStyle name="Calculation 14 6 4" xfId="5717"/>
    <cellStyle name="Calculation 14 6 5" xfId="41176"/>
    <cellStyle name="Calculation 14 7" xfId="5718"/>
    <cellStyle name="Calculation 14 7 2" xfId="5719"/>
    <cellStyle name="Calculation 14 7 2 2" xfId="5720"/>
    <cellStyle name="Calculation 14 7 2 3" xfId="41177"/>
    <cellStyle name="Calculation 14 7 3" xfId="5721"/>
    <cellStyle name="Calculation 14 7 3 2" xfId="5722"/>
    <cellStyle name="Calculation 14 7 4" xfId="5723"/>
    <cellStyle name="Calculation 14 7 5" xfId="41178"/>
    <cellStyle name="Calculation 14 8" xfId="5724"/>
    <cellStyle name="Calculation 14 8 2" xfId="5725"/>
    <cellStyle name="Calculation 14 8 2 2" xfId="5726"/>
    <cellStyle name="Calculation 14 8 2 3" xfId="41179"/>
    <cellStyle name="Calculation 14 8 3" xfId="5727"/>
    <cellStyle name="Calculation 14 8 3 2" xfId="5728"/>
    <cellStyle name="Calculation 14 8 4" xfId="5729"/>
    <cellStyle name="Calculation 14 8 5" xfId="41180"/>
    <cellStyle name="Calculation 14 9" xfId="5730"/>
    <cellStyle name="Calculation 14 9 2" xfId="5731"/>
    <cellStyle name="Calculation 14 9 2 2" xfId="5732"/>
    <cellStyle name="Calculation 14 9 2 3" xfId="41181"/>
    <cellStyle name="Calculation 14 9 3" xfId="5733"/>
    <cellStyle name="Calculation 14 9 3 2" xfId="5734"/>
    <cellStyle name="Calculation 14 9 4" xfId="5735"/>
    <cellStyle name="Calculation 14 9 5" xfId="41182"/>
    <cellStyle name="Calculation 15" xfId="5736"/>
    <cellStyle name="Calculation 15 10" xfId="5737"/>
    <cellStyle name="Calculation 15 10 2" xfId="5738"/>
    <cellStyle name="Calculation 15 10 2 2" xfId="5739"/>
    <cellStyle name="Calculation 15 10 2 3" xfId="41183"/>
    <cellStyle name="Calculation 15 10 3" xfId="5740"/>
    <cellStyle name="Calculation 15 10 3 2" xfId="5741"/>
    <cellStyle name="Calculation 15 10 4" xfId="5742"/>
    <cellStyle name="Calculation 15 10 5" xfId="41184"/>
    <cellStyle name="Calculation 15 11" xfId="5743"/>
    <cellStyle name="Calculation 15 11 2" xfId="5744"/>
    <cellStyle name="Calculation 15 11 2 2" xfId="5745"/>
    <cellStyle name="Calculation 15 11 2 3" xfId="41185"/>
    <cellStyle name="Calculation 15 11 3" xfId="5746"/>
    <cellStyle name="Calculation 15 11 3 2" xfId="5747"/>
    <cellStyle name="Calculation 15 11 4" xfId="5748"/>
    <cellStyle name="Calculation 15 11 5" xfId="41186"/>
    <cellStyle name="Calculation 15 12" xfId="5749"/>
    <cellStyle name="Calculation 15 12 2" xfId="5750"/>
    <cellStyle name="Calculation 15 12 2 2" xfId="5751"/>
    <cellStyle name="Calculation 15 12 2 3" xfId="41187"/>
    <cellStyle name="Calculation 15 12 3" xfId="5752"/>
    <cellStyle name="Calculation 15 12 3 2" xfId="5753"/>
    <cellStyle name="Calculation 15 12 4" xfId="5754"/>
    <cellStyle name="Calculation 15 12 5" xfId="41188"/>
    <cellStyle name="Calculation 15 13" xfId="5755"/>
    <cellStyle name="Calculation 15 13 2" xfId="5756"/>
    <cellStyle name="Calculation 15 13 2 2" xfId="5757"/>
    <cellStyle name="Calculation 15 13 2 3" xfId="41189"/>
    <cellStyle name="Calculation 15 13 3" xfId="5758"/>
    <cellStyle name="Calculation 15 13 3 2" xfId="5759"/>
    <cellStyle name="Calculation 15 13 4" xfId="5760"/>
    <cellStyle name="Calculation 15 13 5" xfId="41190"/>
    <cellStyle name="Calculation 15 14" xfId="5761"/>
    <cellStyle name="Calculation 15 14 2" xfId="5762"/>
    <cellStyle name="Calculation 15 14 2 2" xfId="5763"/>
    <cellStyle name="Calculation 15 14 2 3" xfId="41191"/>
    <cellStyle name="Calculation 15 14 3" xfId="5764"/>
    <cellStyle name="Calculation 15 14 3 2" xfId="5765"/>
    <cellStyle name="Calculation 15 14 4" xfId="5766"/>
    <cellStyle name="Calculation 15 14 5" xfId="41192"/>
    <cellStyle name="Calculation 15 15" xfId="5767"/>
    <cellStyle name="Calculation 15 15 2" xfId="5768"/>
    <cellStyle name="Calculation 15 15 2 2" xfId="5769"/>
    <cellStyle name="Calculation 15 15 2 3" xfId="41193"/>
    <cellStyle name="Calculation 15 15 3" xfId="5770"/>
    <cellStyle name="Calculation 15 15 3 2" xfId="5771"/>
    <cellStyle name="Calculation 15 15 4" xfId="5772"/>
    <cellStyle name="Calculation 15 15 5" xfId="41194"/>
    <cellStyle name="Calculation 15 16" xfId="5773"/>
    <cellStyle name="Calculation 15 16 2" xfId="5774"/>
    <cellStyle name="Calculation 15 16 2 2" xfId="5775"/>
    <cellStyle name="Calculation 15 16 2 3" xfId="41195"/>
    <cellStyle name="Calculation 15 16 3" xfId="5776"/>
    <cellStyle name="Calculation 15 16 3 2" xfId="5777"/>
    <cellStyle name="Calculation 15 16 4" xfId="5778"/>
    <cellStyle name="Calculation 15 16 5" xfId="41196"/>
    <cellStyle name="Calculation 15 17" xfId="5779"/>
    <cellStyle name="Calculation 15 17 2" xfId="5780"/>
    <cellStyle name="Calculation 15 17 2 2" xfId="5781"/>
    <cellStyle name="Calculation 15 17 2 3" xfId="41197"/>
    <cellStyle name="Calculation 15 17 3" xfId="5782"/>
    <cellStyle name="Calculation 15 17 3 2" xfId="5783"/>
    <cellStyle name="Calculation 15 17 4" xfId="5784"/>
    <cellStyle name="Calculation 15 17 5" xfId="41198"/>
    <cellStyle name="Calculation 15 18" xfId="5785"/>
    <cellStyle name="Calculation 15 18 2" xfId="5786"/>
    <cellStyle name="Calculation 15 18 2 2" xfId="5787"/>
    <cellStyle name="Calculation 15 18 2 3" xfId="41199"/>
    <cellStyle name="Calculation 15 18 3" xfId="5788"/>
    <cellStyle name="Calculation 15 18 3 2" xfId="5789"/>
    <cellStyle name="Calculation 15 18 4" xfId="5790"/>
    <cellStyle name="Calculation 15 18 5" xfId="41200"/>
    <cellStyle name="Calculation 15 19" xfId="5791"/>
    <cellStyle name="Calculation 15 19 2" xfId="5792"/>
    <cellStyle name="Calculation 15 19 2 2" xfId="5793"/>
    <cellStyle name="Calculation 15 19 2 3" xfId="41201"/>
    <cellStyle name="Calculation 15 19 3" xfId="5794"/>
    <cellStyle name="Calculation 15 19 3 2" xfId="5795"/>
    <cellStyle name="Calculation 15 19 4" xfId="5796"/>
    <cellStyle name="Calculation 15 19 5" xfId="41202"/>
    <cellStyle name="Calculation 15 2" xfId="5797"/>
    <cellStyle name="Calculation 15 2 2" xfId="5798"/>
    <cellStyle name="Calculation 15 2 2 2" xfId="5799"/>
    <cellStyle name="Calculation 15 2 2 3" xfId="41203"/>
    <cellStyle name="Calculation 15 2 3" xfId="5800"/>
    <cellStyle name="Calculation 15 2 3 2" xfId="5801"/>
    <cellStyle name="Calculation 15 2 4" xfId="5802"/>
    <cellStyle name="Calculation 15 2 5" xfId="41204"/>
    <cellStyle name="Calculation 15 20" xfId="5803"/>
    <cellStyle name="Calculation 15 20 2" xfId="5804"/>
    <cellStyle name="Calculation 15 20 2 2" xfId="41205"/>
    <cellStyle name="Calculation 15 20 2 3" xfId="41206"/>
    <cellStyle name="Calculation 15 20 3" xfId="41207"/>
    <cellStyle name="Calculation 15 20 4" xfId="41208"/>
    <cellStyle name="Calculation 15 20 5" xfId="41209"/>
    <cellStyle name="Calculation 15 21" xfId="5805"/>
    <cellStyle name="Calculation 15 21 2" xfId="5806"/>
    <cellStyle name="Calculation 15 22" xfId="5807"/>
    <cellStyle name="Calculation 15 22 2" xfId="5808"/>
    <cellStyle name="Calculation 15 3" xfId="5809"/>
    <cellStyle name="Calculation 15 3 2" xfId="5810"/>
    <cellStyle name="Calculation 15 3 2 2" xfId="5811"/>
    <cellStyle name="Calculation 15 3 2 3" xfId="41210"/>
    <cellStyle name="Calculation 15 3 3" xfId="5812"/>
    <cellStyle name="Calculation 15 3 3 2" xfId="5813"/>
    <cellStyle name="Calculation 15 3 4" xfId="5814"/>
    <cellStyle name="Calculation 15 3 5" xfId="41211"/>
    <cellStyle name="Calculation 15 4" xfId="5815"/>
    <cellStyle name="Calculation 15 4 2" xfId="5816"/>
    <cellStyle name="Calculation 15 4 2 2" xfId="5817"/>
    <cellStyle name="Calculation 15 4 2 3" xfId="41212"/>
    <cellStyle name="Calculation 15 4 3" xfId="5818"/>
    <cellStyle name="Calculation 15 4 3 2" xfId="5819"/>
    <cellStyle name="Calculation 15 4 4" xfId="5820"/>
    <cellStyle name="Calculation 15 4 5" xfId="41213"/>
    <cellStyle name="Calculation 15 5" xfId="5821"/>
    <cellStyle name="Calculation 15 5 2" xfId="5822"/>
    <cellStyle name="Calculation 15 5 2 2" xfId="5823"/>
    <cellStyle name="Calculation 15 5 2 3" xfId="41214"/>
    <cellStyle name="Calculation 15 5 3" xfId="5824"/>
    <cellStyle name="Calculation 15 5 3 2" xfId="5825"/>
    <cellStyle name="Calculation 15 5 4" xfId="5826"/>
    <cellStyle name="Calculation 15 5 5" xfId="41215"/>
    <cellStyle name="Calculation 15 6" xfId="5827"/>
    <cellStyle name="Calculation 15 6 2" xfId="5828"/>
    <cellStyle name="Calculation 15 6 2 2" xfId="5829"/>
    <cellStyle name="Calculation 15 6 2 3" xfId="41216"/>
    <cellStyle name="Calculation 15 6 3" xfId="5830"/>
    <cellStyle name="Calculation 15 6 3 2" xfId="5831"/>
    <cellStyle name="Calculation 15 6 4" xfId="5832"/>
    <cellStyle name="Calculation 15 6 5" xfId="41217"/>
    <cellStyle name="Calculation 15 7" xfId="5833"/>
    <cellStyle name="Calculation 15 7 2" xfId="5834"/>
    <cellStyle name="Calculation 15 7 2 2" xfId="5835"/>
    <cellStyle name="Calculation 15 7 2 3" xfId="41218"/>
    <cellStyle name="Calculation 15 7 3" xfId="5836"/>
    <cellStyle name="Calculation 15 7 3 2" xfId="5837"/>
    <cellStyle name="Calculation 15 7 4" xfId="5838"/>
    <cellStyle name="Calculation 15 7 5" xfId="41219"/>
    <cellStyle name="Calculation 15 8" xfId="5839"/>
    <cellStyle name="Calculation 15 8 2" xfId="5840"/>
    <cellStyle name="Calculation 15 8 2 2" xfId="5841"/>
    <cellStyle name="Calculation 15 8 2 3" xfId="41220"/>
    <cellStyle name="Calculation 15 8 3" xfId="5842"/>
    <cellStyle name="Calculation 15 8 3 2" xfId="5843"/>
    <cellStyle name="Calculation 15 8 4" xfId="5844"/>
    <cellStyle name="Calculation 15 8 5" xfId="41221"/>
    <cellStyle name="Calculation 15 9" xfId="5845"/>
    <cellStyle name="Calculation 15 9 2" xfId="5846"/>
    <cellStyle name="Calculation 15 9 2 2" xfId="5847"/>
    <cellStyle name="Calculation 15 9 2 3" xfId="41222"/>
    <cellStyle name="Calculation 15 9 3" xfId="5848"/>
    <cellStyle name="Calculation 15 9 3 2" xfId="5849"/>
    <cellStyle name="Calculation 15 9 4" xfId="5850"/>
    <cellStyle name="Calculation 15 9 5" xfId="41223"/>
    <cellStyle name="Calculation 16" xfId="5851"/>
    <cellStyle name="Calculation 16 2" xfId="5852"/>
    <cellStyle name="Calculation 16 2 2" xfId="5853"/>
    <cellStyle name="Calculation 16 3" xfId="5854"/>
    <cellStyle name="Calculation 16 3 2" xfId="5855"/>
    <cellStyle name="Calculation 17" xfId="5856"/>
    <cellStyle name="Calculation 17 2" xfId="5857"/>
    <cellStyle name="Calculation 17 2 2" xfId="5858"/>
    <cellStyle name="Calculation 17 2 3" xfId="41224"/>
    <cellStyle name="Calculation 17 3" xfId="5859"/>
    <cellStyle name="Calculation 17 3 2" xfId="5860"/>
    <cellStyle name="Calculation 17 4" xfId="5861"/>
    <cellStyle name="Calculation 17 5" xfId="41225"/>
    <cellStyle name="Calculation 18" xfId="5862"/>
    <cellStyle name="Calculation 18 2" xfId="5863"/>
    <cellStyle name="Calculation 18 2 2" xfId="5864"/>
    <cellStyle name="Calculation 18 2 3" xfId="41226"/>
    <cellStyle name="Calculation 18 3" xfId="5865"/>
    <cellStyle name="Calculation 18 3 2" xfId="5866"/>
    <cellStyle name="Calculation 18 4" xfId="5867"/>
    <cellStyle name="Calculation 18 5" xfId="41227"/>
    <cellStyle name="Calculation 19" xfId="5868"/>
    <cellStyle name="Calculation 19 2" xfId="5869"/>
    <cellStyle name="Calculation 19 2 2" xfId="5870"/>
    <cellStyle name="Calculation 19 2 3" xfId="41228"/>
    <cellStyle name="Calculation 19 3" xfId="5871"/>
    <cellStyle name="Calculation 19 3 2" xfId="5872"/>
    <cellStyle name="Calculation 19 4" xfId="5873"/>
    <cellStyle name="Calculation 19 5" xfId="41229"/>
    <cellStyle name="Calculation 2" xfId="5874"/>
    <cellStyle name="Calculation 2 10" xfId="5875"/>
    <cellStyle name="Calculation 2 10 2" xfId="5876"/>
    <cellStyle name="Calculation 2 10 2 2" xfId="5877"/>
    <cellStyle name="Calculation 2 10 2 3" xfId="41230"/>
    <cellStyle name="Calculation 2 10 3" xfId="5878"/>
    <cellStyle name="Calculation 2 10 3 2" xfId="5879"/>
    <cellStyle name="Calculation 2 10 4" xfId="5880"/>
    <cellStyle name="Calculation 2 10 5" xfId="41231"/>
    <cellStyle name="Calculation 2 11" xfId="5881"/>
    <cellStyle name="Calculation 2 11 2" xfId="5882"/>
    <cellStyle name="Calculation 2 11 2 2" xfId="5883"/>
    <cellStyle name="Calculation 2 11 2 3" xfId="41232"/>
    <cellStyle name="Calculation 2 11 3" xfId="5884"/>
    <cellStyle name="Calculation 2 11 3 2" xfId="5885"/>
    <cellStyle name="Calculation 2 11 4" xfId="5886"/>
    <cellStyle name="Calculation 2 11 5" xfId="41233"/>
    <cellStyle name="Calculation 2 12" xfId="5887"/>
    <cellStyle name="Calculation 2 12 2" xfId="5888"/>
    <cellStyle name="Calculation 2 12 2 2" xfId="5889"/>
    <cellStyle name="Calculation 2 12 2 3" xfId="41234"/>
    <cellStyle name="Calculation 2 12 3" xfId="5890"/>
    <cellStyle name="Calculation 2 12 3 2" xfId="5891"/>
    <cellStyle name="Calculation 2 12 4" xfId="5892"/>
    <cellStyle name="Calculation 2 12 5" xfId="41235"/>
    <cellStyle name="Calculation 2 13" xfId="5893"/>
    <cellStyle name="Calculation 2 13 2" xfId="5894"/>
    <cellStyle name="Calculation 2 13 2 2" xfId="5895"/>
    <cellStyle name="Calculation 2 13 2 3" xfId="41236"/>
    <cellStyle name="Calculation 2 13 3" xfId="5896"/>
    <cellStyle name="Calculation 2 13 3 2" xfId="5897"/>
    <cellStyle name="Calculation 2 13 4" xfId="5898"/>
    <cellStyle name="Calculation 2 13 5" xfId="41237"/>
    <cellStyle name="Calculation 2 14" xfId="5899"/>
    <cellStyle name="Calculation 2 14 2" xfId="5900"/>
    <cellStyle name="Calculation 2 14 2 2" xfId="5901"/>
    <cellStyle name="Calculation 2 14 2 3" xfId="41238"/>
    <cellStyle name="Calculation 2 14 3" xfId="5902"/>
    <cellStyle name="Calculation 2 14 3 2" xfId="5903"/>
    <cellStyle name="Calculation 2 14 4" xfId="5904"/>
    <cellStyle name="Calculation 2 14 5" xfId="41239"/>
    <cellStyle name="Calculation 2 15" xfId="5905"/>
    <cellStyle name="Calculation 2 15 2" xfId="5906"/>
    <cellStyle name="Calculation 2 15 2 2" xfId="5907"/>
    <cellStyle name="Calculation 2 15 2 3" xfId="41240"/>
    <cellStyle name="Calculation 2 15 3" xfId="5908"/>
    <cellStyle name="Calculation 2 15 3 2" xfId="5909"/>
    <cellStyle name="Calculation 2 15 4" xfId="5910"/>
    <cellStyle name="Calculation 2 15 5" xfId="41241"/>
    <cellStyle name="Calculation 2 16" xfId="5911"/>
    <cellStyle name="Calculation 2 16 2" xfId="5912"/>
    <cellStyle name="Calculation 2 16 2 2" xfId="5913"/>
    <cellStyle name="Calculation 2 16 2 3" xfId="41242"/>
    <cellStyle name="Calculation 2 16 3" xfId="5914"/>
    <cellStyle name="Calculation 2 16 3 2" xfId="5915"/>
    <cellStyle name="Calculation 2 16 4" xfId="5916"/>
    <cellStyle name="Calculation 2 16 5" xfId="41243"/>
    <cellStyle name="Calculation 2 17" xfId="5917"/>
    <cellStyle name="Calculation 2 17 2" xfId="5918"/>
    <cellStyle name="Calculation 2 17 2 2" xfId="5919"/>
    <cellStyle name="Calculation 2 17 2 3" xfId="41244"/>
    <cellStyle name="Calculation 2 17 3" xfId="5920"/>
    <cellStyle name="Calculation 2 17 3 2" xfId="5921"/>
    <cellStyle name="Calculation 2 17 4" xfId="5922"/>
    <cellStyle name="Calculation 2 17 5" xfId="41245"/>
    <cellStyle name="Calculation 2 18" xfId="5923"/>
    <cellStyle name="Calculation 2 18 2" xfId="5924"/>
    <cellStyle name="Calculation 2 18 2 2" xfId="5925"/>
    <cellStyle name="Calculation 2 18 2 3" xfId="41246"/>
    <cellStyle name="Calculation 2 18 3" xfId="5926"/>
    <cellStyle name="Calculation 2 18 3 2" xfId="5927"/>
    <cellStyle name="Calculation 2 18 4" xfId="5928"/>
    <cellStyle name="Calculation 2 18 5" xfId="41247"/>
    <cellStyle name="Calculation 2 19" xfId="5929"/>
    <cellStyle name="Calculation 2 19 2" xfId="5930"/>
    <cellStyle name="Calculation 2 19 2 2" xfId="5931"/>
    <cellStyle name="Calculation 2 19 2 3" xfId="41248"/>
    <cellStyle name="Calculation 2 19 3" xfId="5932"/>
    <cellStyle name="Calculation 2 19 3 2" xfId="5933"/>
    <cellStyle name="Calculation 2 19 4" xfId="5934"/>
    <cellStyle name="Calculation 2 19 5" xfId="41249"/>
    <cellStyle name="Calculation 2 2" xfId="5935"/>
    <cellStyle name="Calculation 2 2 10" xfId="5936"/>
    <cellStyle name="Calculation 2 2 10 2" xfId="5937"/>
    <cellStyle name="Calculation 2 2 10 2 2" xfId="5938"/>
    <cellStyle name="Calculation 2 2 10 2 3" xfId="41250"/>
    <cellStyle name="Calculation 2 2 10 3" xfId="5939"/>
    <cellStyle name="Calculation 2 2 10 3 2" xfId="5940"/>
    <cellStyle name="Calculation 2 2 10 4" xfId="5941"/>
    <cellStyle name="Calculation 2 2 10 5" xfId="41251"/>
    <cellStyle name="Calculation 2 2 11" xfId="5942"/>
    <cellStyle name="Calculation 2 2 11 2" xfId="5943"/>
    <cellStyle name="Calculation 2 2 11 2 2" xfId="5944"/>
    <cellStyle name="Calculation 2 2 11 2 3" xfId="41252"/>
    <cellStyle name="Calculation 2 2 11 3" xfId="5945"/>
    <cellStyle name="Calculation 2 2 11 3 2" xfId="5946"/>
    <cellStyle name="Calculation 2 2 11 4" xfId="5947"/>
    <cellStyle name="Calculation 2 2 11 5" xfId="41253"/>
    <cellStyle name="Calculation 2 2 12" xfId="5948"/>
    <cellStyle name="Calculation 2 2 12 2" xfId="5949"/>
    <cellStyle name="Calculation 2 2 12 2 2" xfId="5950"/>
    <cellStyle name="Calculation 2 2 12 2 3" xfId="41254"/>
    <cellStyle name="Calculation 2 2 12 3" xfId="5951"/>
    <cellStyle name="Calculation 2 2 12 3 2" xfId="5952"/>
    <cellStyle name="Calculation 2 2 12 4" xfId="5953"/>
    <cellStyle name="Calculation 2 2 12 5" xfId="41255"/>
    <cellStyle name="Calculation 2 2 13" xfId="5954"/>
    <cellStyle name="Calculation 2 2 13 2" xfId="5955"/>
    <cellStyle name="Calculation 2 2 13 2 2" xfId="5956"/>
    <cellStyle name="Calculation 2 2 13 2 3" xfId="41256"/>
    <cellStyle name="Calculation 2 2 13 3" xfId="5957"/>
    <cellStyle name="Calculation 2 2 13 3 2" xfId="5958"/>
    <cellStyle name="Calculation 2 2 13 4" xfId="5959"/>
    <cellStyle name="Calculation 2 2 13 5" xfId="41257"/>
    <cellStyle name="Calculation 2 2 14" xfId="5960"/>
    <cellStyle name="Calculation 2 2 14 2" xfId="5961"/>
    <cellStyle name="Calculation 2 2 14 2 2" xfId="5962"/>
    <cellStyle name="Calculation 2 2 14 2 3" xfId="41258"/>
    <cellStyle name="Calculation 2 2 14 3" xfId="5963"/>
    <cellStyle name="Calculation 2 2 14 3 2" xfId="5964"/>
    <cellStyle name="Calculation 2 2 14 4" xfId="5965"/>
    <cellStyle name="Calculation 2 2 14 5" xfId="41259"/>
    <cellStyle name="Calculation 2 2 15" xfId="5966"/>
    <cellStyle name="Calculation 2 2 15 2" xfId="5967"/>
    <cellStyle name="Calculation 2 2 15 2 2" xfId="5968"/>
    <cellStyle name="Calculation 2 2 15 2 3" xfId="41260"/>
    <cellStyle name="Calculation 2 2 15 3" xfId="5969"/>
    <cellStyle name="Calculation 2 2 15 3 2" xfId="5970"/>
    <cellStyle name="Calculation 2 2 15 4" xfId="5971"/>
    <cellStyle name="Calculation 2 2 15 5" xfId="41261"/>
    <cellStyle name="Calculation 2 2 16" xfId="5972"/>
    <cellStyle name="Calculation 2 2 16 2" xfId="5973"/>
    <cellStyle name="Calculation 2 2 16 2 2" xfId="5974"/>
    <cellStyle name="Calculation 2 2 16 2 3" xfId="41262"/>
    <cellStyle name="Calculation 2 2 16 3" xfId="5975"/>
    <cellStyle name="Calculation 2 2 16 3 2" xfId="5976"/>
    <cellStyle name="Calculation 2 2 16 4" xfId="5977"/>
    <cellStyle name="Calculation 2 2 16 5" xfId="41263"/>
    <cellStyle name="Calculation 2 2 17" xfId="5978"/>
    <cellStyle name="Calculation 2 2 17 2" xfId="5979"/>
    <cellStyle name="Calculation 2 2 17 2 2" xfId="5980"/>
    <cellStyle name="Calculation 2 2 17 2 3" xfId="41264"/>
    <cellStyle name="Calculation 2 2 17 3" xfId="5981"/>
    <cellStyle name="Calculation 2 2 17 3 2" xfId="5982"/>
    <cellStyle name="Calculation 2 2 17 4" xfId="5983"/>
    <cellStyle name="Calculation 2 2 17 5" xfId="41265"/>
    <cellStyle name="Calculation 2 2 18" xfId="5984"/>
    <cellStyle name="Calculation 2 2 18 2" xfId="5985"/>
    <cellStyle name="Calculation 2 2 18 2 2" xfId="5986"/>
    <cellStyle name="Calculation 2 2 18 2 3" xfId="41266"/>
    <cellStyle name="Calculation 2 2 18 3" xfId="5987"/>
    <cellStyle name="Calculation 2 2 18 3 2" xfId="5988"/>
    <cellStyle name="Calculation 2 2 18 4" xfId="5989"/>
    <cellStyle name="Calculation 2 2 18 5" xfId="41267"/>
    <cellStyle name="Calculation 2 2 19" xfId="5990"/>
    <cellStyle name="Calculation 2 2 19 2" xfId="5991"/>
    <cellStyle name="Calculation 2 2 19 2 2" xfId="5992"/>
    <cellStyle name="Calculation 2 2 19 2 3" xfId="41268"/>
    <cellStyle name="Calculation 2 2 19 3" xfId="5993"/>
    <cellStyle name="Calculation 2 2 19 3 2" xfId="5994"/>
    <cellStyle name="Calculation 2 2 19 4" xfId="5995"/>
    <cellStyle name="Calculation 2 2 19 5" xfId="41269"/>
    <cellStyle name="Calculation 2 2 2" xfId="5996"/>
    <cellStyle name="Calculation 2 2 2 2" xfId="5997"/>
    <cellStyle name="Calculation 2 2 2 2 2" xfId="5998"/>
    <cellStyle name="Calculation 2 2 2 2 3" xfId="41270"/>
    <cellStyle name="Calculation 2 2 2 3" xfId="5999"/>
    <cellStyle name="Calculation 2 2 2 3 2" xfId="6000"/>
    <cellStyle name="Calculation 2 2 2 4" xfId="6001"/>
    <cellStyle name="Calculation 2 2 2 5" xfId="41271"/>
    <cellStyle name="Calculation 2 2 20" xfId="6002"/>
    <cellStyle name="Calculation 2 2 20 2" xfId="6003"/>
    <cellStyle name="Calculation 2 2 20 2 2" xfId="41272"/>
    <cellStyle name="Calculation 2 2 20 2 3" xfId="41273"/>
    <cellStyle name="Calculation 2 2 20 3" xfId="41274"/>
    <cellStyle name="Calculation 2 2 20 4" xfId="41275"/>
    <cellStyle name="Calculation 2 2 20 5" xfId="41276"/>
    <cellStyle name="Calculation 2 2 21" xfId="6004"/>
    <cellStyle name="Calculation 2 2 21 2" xfId="6005"/>
    <cellStyle name="Calculation 2 2 22" xfId="6006"/>
    <cellStyle name="Calculation 2 2 22 2" xfId="6007"/>
    <cellStyle name="Calculation 2 2 3" xfId="6008"/>
    <cellStyle name="Calculation 2 2 3 2" xfId="6009"/>
    <cellStyle name="Calculation 2 2 3 2 2" xfId="6010"/>
    <cellStyle name="Calculation 2 2 3 2 3" xfId="41277"/>
    <cellStyle name="Calculation 2 2 3 3" xfId="6011"/>
    <cellStyle name="Calculation 2 2 3 3 2" xfId="6012"/>
    <cellStyle name="Calculation 2 2 3 4" xfId="6013"/>
    <cellStyle name="Calculation 2 2 3 5" xfId="41278"/>
    <cellStyle name="Calculation 2 2 4" xfId="6014"/>
    <cellStyle name="Calculation 2 2 4 2" xfId="6015"/>
    <cellStyle name="Calculation 2 2 4 2 2" xfId="6016"/>
    <cellStyle name="Calculation 2 2 4 2 3" xfId="41279"/>
    <cellStyle name="Calculation 2 2 4 3" xfId="6017"/>
    <cellStyle name="Calculation 2 2 4 3 2" xfId="6018"/>
    <cellStyle name="Calculation 2 2 4 4" xfId="6019"/>
    <cellStyle name="Calculation 2 2 4 5" xfId="41280"/>
    <cellStyle name="Calculation 2 2 5" xfId="6020"/>
    <cellStyle name="Calculation 2 2 5 2" xfId="6021"/>
    <cellStyle name="Calculation 2 2 5 2 2" xfId="6022"/>
    <cellStyle name="Calculation 2 2 5 2 3" xfId="41281"/>
    <cellStyle name="Calculation 2 2 5 3" xfId="6023"/>
    <cellStyle name="Calculation 2 2 5 3 2" xfId="6024"/>
    <cellStyle name="Calculation 2 2 5 4" xfId="6025"/>
    <cellStyle name="Calculation 2 2 5 5" xfId="41282"/>
    <cellStyle name="Calculation 2 2 6" xfId="6026"/>
    <cellStyle name="Calculation 2 2 6 2" xfId="6027"/>
    <cellStyle name="Calculation 2 2 6 2 2" xfId="6028"/>
    <cellStyle name="Calculation 2 2 6 2 3" xfId="41283"/>
    <cellStyle name="Calculation 2 2 6 3" xfId="6029"/>
    <cellStyle name="Calculation 2 2 6 3 2" xfId="6030"/>
    <cellStyle name="Calculation 2 2 6 4" xfId="6031"/>
    <cellStyle name="Calculation 2 2 6 5" xfId="41284"/>
    <cellStyle name="Calculation 2 2 7" xfId="6032"/>
    <cellStyle name="Calculation 2 2 7 2" xfId="6033"/>
    <cellStyle name="Calculation 2 2 7 2 2" xfId="6034"/>
    <cellStyle name="Calculation 2 2 7 2 3" xfId="41285"/>
    <cellStyle name="Calculation 2 2 7 3" xfId="6035"/>
    <cellStyle name="Calculation 2 2 7 3 2" xfId="6036"/>
    <cellStyle name="Calculation 2 2 7 4" xfId="6037"/>
    <cellStyle name="Calculation 2 2 7 5" xfId="41286"/>
    <cellStyle name="Calculation 2 2 8" xfId="6038"/>
    <cellStyle name="Calculation 2 2 8 2" xfId="6039"/>
    <cellStyle name="Calculation 2 2 8 2 2" xfId="6040"/>
    <cellStyle name="Calculation 2 2 8 2 3" xfId="41287"/>
    <cellStyle name="Calculation 2 2 8 3" xfId="6041"/>
    <cellStyle name="Calculation 2 2 8 3 2" xfId="6042"/>
    <cellStyle name="Calculation 2 2 8 4" xfId="6043"/>
    <cellStyle name="Calculation 2 2 8 5" xfId="41288"/>
    <cellStyle name="Calculation 2 2 9" xfId="6044"/>
    <cellStyle name="Calculation 2 2 9 2" xfId="6045"/>
    <cellStyle name="Calculation 2 2 9 2 2" xfId="6046"/>
    <cellStyle name="Calculation 2 2 9 2 3" xfId="41289"/>
    <cellStyle name="Calculation 2 2 9 3" xfId="6047"/>
    <cellStyle name="Calculation 2 2 9 3 2" xfId="6048"/>
    <cellStyle name="Calculation 2 2 9 4" xfId="6049"/>
    <cellStyle name="Calculation 2 2 9 5" xfId="41290"/>
    <cellStyle name="Calculation 2 20" xfId="6050"/>
    <cellStyle name="Calculation 2 20 2" xfId="6051"/>
    <cellStyle name="Calculation 2 20 2 2" xfId="6052"/>
    <cellStyle name="Calculation 2 20 2 3" xfId="41291"/>
    <cellStyle name="Calculation 2 20 3" xfId="6053"/>
    <cellStyle name="Calculation 2 20 3 2" xfId="6054"/>
    <cellStyle name="Calculation 2 20 4" xfId="6055"/>
    <cellStyle name="Calculation 2 20 5" xfId="41292"/>
    <cellStyle name="Calculation 2 21" xfId="6056"/>
    <cellStyle name="Calculation 2 21 2" xfId="6057"/>
    <cellStyle name="Calculation 2 21 2 2" xfId="6058"/>
    <cellStyle name="Calculation 2 21 2 3" xfId="41293"/>
    <cellStyle name="Calculation 2 21 3" xfId="6059"/>
    <cellStyle name="Calculation 2 21 3 2" xfId="6060"/>
    <cellStyle name="Calculation 2 21 4" xfId="6061"/>
    <cellStyle name="Calculation 2 21 5" xfId="41294"/>
    <cellStyle name="Calculation 2 22" xfId="6062"/>
    <cellStyle name="Calculation 2 22 2" xfId="6063"/>
    <cellStyle name="Calculation 2 22 2 2" xfId="6064"/>
    <cellStyle name="Calculation 2 22 2 3" xfId="41295"/>
    <cellStyle name="Calculation 2 22 3" xfId="6065"/>
    <cellStyle name="Calculation 2 22 3 2" xfId="6066"/>
    <cellStyle name="Calculation 2 22 4" xfId="6067"/>
    <cellStyle name="Calculation 2 22 5" xfId="41296"/>
    <cellStyle name="Calculation 2 23" xfId="6068"/>
    <cellStyle name="Calculation 2 23 2" xfId="6069"/>
    <cellStyle name="Calculation 2 23 2 2" xfId="6070"/>
    <cellStyle name="Calculation 2 23 2 3" xfId="41297"/>
    <cellStyle name="Calculation 2 23 3" xfId="6071"/>
    <cellStyle name="Calculation 2 23 3 2" xfId="6072"/>
    <cellStyle name="Calculation 2 23 4" xfId="6073"/>
    <cellStyle name="Calculation 2 23 5" xfId="41298"/>
    <cellStyle name="Calculation 2 24" xfId="6074"/>
    <cellStyle name="Calculation 2 24 2" xfId="6075"/>
    <cellStyle name="Calculation 2 24 2 2" xfId="6076"/>
    <cellStyle name="Calculation 2 24 2 3" xfId="41299"/>
    <cellStyle name="Calculation 2 24 3" xfId="6077"/>
    <cellStyle name="Calculation 2 24 3 2" xfId="6078"/>
    <cellStyle name="Calculation 2 24 4" xfId="6079"/>
    <cellStyle name="Calculation 2 24 5" xfId="41300"/>
    <cellStyle name="Calculation 2 25" xfId="6080"/>
    <cellStyle name="Calculation 2 25 2" xfId="6081"/>
    <cellStyle name="Calculation 2 25 2 2" xfId="6082"/>
    <cellStyle name="Calculation 2 25 2 3" xfId="41301"/>
    <cellStyle name="Calculation 2 25 3" xfId="6083"/>
    <cellStyle name="Calculation 2 25 3 2" xfId="6084"/>
    <cellStyle name="Calculation 2 25 4" xfId="6085"/>
    <cellStyle name="Calculation 2 25 5" xfId="41302"/>
    <cellStyle name="Calculation 2 26" xfId="6086"/>
    <cellStyle name="Calculation 2 26 2" xfId="6087"/>
    <cellStyle name="Calculation 2 26 2 2" xfId="6088"/>
    <cellStyle name="Calculation 2 26 2 3" xfId="41303"/>
    <cellStyle name="Calculation 2 26 3" xfId="6089"/>
    <cellStyle name="Calculation 2 26 3 2" xfId="6090"/>
    <cellStyle name="Calculation 2 26 4" xfId="6091"/>
    <cellStyle name="Calculation 2 26 5" xfId="41304"/>
    <cellStyle name="Calculation 2 27" xfId="6092"/>
    <cellStyle name="Calculation 2 27 2" xfId="6093"/>
    <cellStyle name="Calculation 2 27 2 2" xfId="6094"/>
    <cellStyle name="Calculation 2 27 2 3" xfId="41305"/>
    <cellStyle name="Calculation 2 27 3" xfId="6095"/>
    <cellStyle name="Calculation 2 27 3 2" xfId="6096"/>
    <cellStyle name="Calculation 2 27 4" xfId="6097"/>
    <cellStyle name="Calculation 2 27 5" xfId="41306"/>
    <cellStyle name="Calculation 2 28" xfId="6098"/>
    <cellStyle name="Calculation 2 28 2" xfId="6099"/>
    <cellStyle name="Calculation 2 29" xfId="6100"/>
    <cellStyle name="Calculation 2 29 2" xfId="6101"/>
    <cellStyle name="Calculation 2 3" xfId="6102"/>
    <cellStyle name="Calculation 2 3 10" xfId="6103"/>
    <cellStyle name="Calculation 2 3 10 2" xfId="6104"/>
    <cellStyle name="Calculation 2 3 10 2 2" xfId="6105"/>
    <cellStyle name="Calculation 2 3 10 2 3" xfId="41307"/>
    <cellStyle name="Calculation 2 3 10 3" xfId="6106"/>
    <cellStyle name="Calculation 2 3 10 3 2" xfId="6107"/>
    <cellStyle name="Calculation 2 3 10 4" xfId="6108"/>
    <cellStyle name="Calculation 2 3 10 5" xfId="41308"/>
    <cellStyle name="Calculation 2 3 11" xfId="6109"/>
    <cellStyle name="Calculation 2 3 11 2" xfId="6110"/>
    <cellStyle name="Calculation 2 3 11 2 2" xfId="6111"/>
    <cellStyle name="Calculation 2 3 11 2 3" xfId="41309"/>
    <cellStyle name="Calculation 2 3 11 3" xfId="6112"/>
    <cellStyle name="Calculation 2 3 11 3 2" xfId="6113"/>
    <cellStyle name="Calculation 2 3 11 4" xfId="6114"/>
    <cellStyle name="Calculation 2 3 11 5" xfId="41310"/>
    <cellStyle name="Calculation 2 3 12" xfId="6115"/>
    <cellStyle name="Calculation 2 3 12 2" xfId="6116"/>
    <cellStyle name="Calculation 2 3 12 2 2" xfId="6117"/>
    <cellStyle name="Calculation 2 3 12 2 3" xfId="41311"/>
    <cellStyle name="Calculation 2 3 12 3" xfId="6118"/>
    <cellStyle name="Calculation 2 3 12 3 2" xfId="6119"/>
    <cellStyle name="Calculation 2 3 12 4" xfId="6120"/>
    <cellStyle name="Calculation 2 3 12 5" xfId="41312"/>
    <cellStyle name="Calculation 2 3 13" xfId="6121"/>
    <cellStyle name="Calculation 2 3 13 2" xfId="6122"/>
    <cellStyle name="Calculation 2 3 13 2 2" xfId="6123"/>
    <cellStyle name="Calculation 2 3 13 2 3" xfId="41313"/>
    <cellStyle name="Calculation 2 3 13 3" xfId="6124"/>
    <cellStyle name="Calculation 2 3 13 3 2" xfId="6125"/>
    <cellStyle name="Calculation 2 3 13 4" xfId="6126"/>
    <cellStyle name="Calculation 2 3 13 5" xfId="41314"/>
    <cellStyle name="Calculation 2 3 14" xfId="6127"/>
    <cellStyle name="Calculation 2 3 14 2" xfId="6128"/>
    <cellStyle name="Calculation 2 3 14 2 2" xfId="6129"/>
    <cellStyle name="Calculation 2 3 14 2 3" xfId="41315"/>
    <cellStyle name="Calculation 2 3 14 3" xfId="6130"/>
    <cellStyle name="Calculation 2 3 14 3 2" xfId="6131"/>
    <cellStyle name="Calculation 2 3 14 4" xfId="6132"/>
    <cellStyle name="Calculation 2 3 14 5" xfId="41316"/>
    <cellStyle name="Calculation 2 3 15" xfId="6133"/>
    <cellStyle name="Calculation 2 3 15 2" xfId="6134"/>
    <cellStyle name="Calculation 2 3 15 2 2" xfId="6135"/>
    <cellStyle name="Calculation 2 3 15 2 3" xfId="41317"/>
    <cellStyle name="Calculation 2 3 15 3" xfId="6136"/>
    <cellStyle name="Calculation 2 3 15 3 2" xfId="6137"/>
    <cellStyle name="Calculation 2 3 15 4" xfId="6138"/>
    <cellStyle name="Calculation 2 3 15 5" xfId="41318"/>
    <cellStyle name="Calculation 2 3 16" xfId="6139"/>
    <cellStyle name="Calculation 2 3 16 2" xfId="6140"/>
    <cellStyle name="Calculation 2 3 16 2 2" xfId="6141"/>
    <cellStyle name="Calculation 2 3 16 2 3" xfId="41319"/>
    <cellStyle name="Calculation 2 3 16 3" xfId="6142"/>
    <cellStyle name="Calculation 2 3 16 3 2" xfId="6143"/>
    <cellStyle name="Calculation 2 3 16 4" xfId="6144"/>
    <cellStyle name="Calculation 2 3 16 5" xfId="41320"/>
    <cellStyle name="Calculation 2 3 17" xfId="6145"/>
    <cellStyle name="Calculation 2 3 17 2" xfId="6146"/>
    <cellStyle name="Calculation 2 3 17 2 2" xfId="6147"/>
    <cellStyle name="Calculation 2 3 17 2 3" xfId="41321"/>
    <cellStyle name="Calculation 2 3 17 3" xfId="6148"/>
    <cellStyle name="Calculation 2 3 17 3 2" xfId="6149"/>
    <cellStyle name="Calculation 2 3 17 4" xfId="6150"/>
    <cellStyle name="Calculation 2 3 17 5" xfId="41322"/>
    <cellStyle name="Calculation 2 3 18" xfId="6151"/>
    <cellStyle name="Calculation 2 3 18 2" xfId="6152"/>
    <cellStyle name="Calculation 2 3 18 2 2" xfId="6153"/>
    <cellStyle name="Calculation 2 3 18 2 3" xfId="41323"/>
    <cellStyle name="Calculation 2 3 18 3" xfId="6154"/>
    <cellStyle name="Calculation 2 3 18 3 2" xfId="6155"/>
    <cellStyle name="Calculation 2 3 18 4" xfId="6156"/>
    <cellStyle name="Calculation 2 3 18 5" xfId="41324"/>
    <cellStyle name="Calculation 2 3 19" xfId="6157"/>
    <cellStyle name="Calculation 2 3 19 2" xfId="6158"/>
    <cellStyle name="Calculation 2 3 19 2 2" xfId="6159"/>
    <cellStyle name="Calculation 2 3 19 2 3" xfId="41325"/>
    <cellStyle name="Calculation 2 3 19 3" xfId="6160"/>
    <cellStyle name="Calculation 2 3 19 3 2" xfId="6161"/>
    <cellStyle name="Calculation 2 3 19 4" xfId="6162"/>
    <cellStyle name="Calculation 2 3 19 5" xfId="41326"/>
    <cellStyle name="Calculation 2 3 2" xfId="6163"/>
    <cellStyle name="Calculation 2 3 2 2" xfId="6164"/>
    <cellStyle name="Calculation 2 3 2 2 2" xfId="6165"/>
    <cellStyle name="Calculation 2 3 2 2 3" xfId="41327"/>
    <cellStyle name="Calculation 2 3 2 3" xfId="6166"/>
    <cellStyle name="Calculation 2 3 2 3 2" xfId="6167"/>
    <cellStyle name="Calculation 2 3 2 4" xfId="6168"/>
    <cellStyle name="Calculation 2 3 2 5" xfId="41328"/>
    <cellStyle name="Calculation 2 3 20" xfId="6169"/>
    <cellStyle name="Calculation 2 3 20 2" xfId="6170"/>
    <cellStyle name="Calculation 2 3 20 2 2" xfId="41329"/>
    <cellStyle name="Calculation 2 3 20 2 3" xfId="41330"/>
    <cellStyle name="Calculation 2 3 20 3" xfId="41331"/>
    <cellStyle name="Calculation 2 3 20 4" xfId="41332"/>
    <cellStyle name="Calculation 2 3 20 5" xfId="41333"/>
    <cellStyle name="Calculation 2 3 21" xfId="6171"/>
    <cellStyle name="Calculation 2 3 21 2" xfId="6172"/>
    <cellStyle name="Calculation 2 3 22" xfId="6173"/>
    <cellStyle name="Calculation 2 3 22 2" xfId="6174"/>
    <cellStyle name="Calculation 2 3 3" xfId="6175"/>
    <cellStyle name="Calculation 2 3 3 2" xfId="6176"/>
    <cellStyle name="Calculation 2 3 3 2 2" xfId="6177"/>
    <cellStyle name="Calculation 2 3 3 2 3" xfId="41334"/>
    <cellStyle name="Calculation 2 3 3 3" xfId="6178"/>
    <cellStyle name="Calculation 2 3 3 3 2" xfId="6179"/>
    <cellStyle name="Calculation 2 3 3 4" xfId="6180"/>
    <cellStyle name="Calculation 2 3 3 5" xfId="41335"/>
    <cellStyle name="Calculation 2 3 4" xfId="6181"/>
    <cellStyle name="Calculation 2 3 4 2" xfId="6182"/>
    <cellStyle name="Calculation 2 3 4 2 2" xfId="6183"/>
    <cellStyle name="Calculation 2 3 4 2 3" xfId="41336"/>
    <cellStyle name="Calculation 2 3 4 3" xfId="6184"/>
    <cellStyle name="Calculation 2 3 4 3 2" xfId="6185"/>
    <cellStyle name="Calculation 2 3 4 4" xfId="6186"/>
    <cellStyle name="Calculation 2 3 4 5" xfId="41337"/>
    <cellStyle name="Calculation 2 3 5" xfId="6187"/>
    <cellStyle name="Calculation 2 3 5 2" xfId="6188"/>
    <cellStyle name="Calculation 2 3 5 2 2" xfId="6189"/>
    <cellStyle name="Calculation 2 3 5 2 3" xfId="41338"/>
    <cellStyle name="Calculation 2 3 5 3" xfId="6190"/>
    <cellStyle name="Calculation 2 3 5 3 2" xfId="6191"/>
    <cellStyle name="Calculation 2 3 5 4" xfId="6192"/>
    <cellStyle name="Calculation 2 3 5 5" xfId="41339"/>
    <cellStyle name="Calculation 2 3 6" xfId="6193"/>
    <cellStyle name="Calculation 2 3 6 2" xfId="6194"/>
    <cellStyle name="Calculation 2 3 6 2 2" xfId="6195"/>
    <cellStyle name="Calculation 2 3 6 2 3" xfId="41340"/>
    <cellStyle name="Calculation 2 3 6 3" xfId="6196"/>
    <cellStyle name="Calculation 2 3 6 3 2" xfId="6197"/>
    <cellStyle name="Calculation 2 3 6 4" xfId="6198"/>
    <cellStyle name="Calculation 2 3 6 5" xfId="41341"/>
    <cellStyle name="Calculation 2 3 7" xfId="6199"/>
    <cellStyle name="Calculation 2 3 7 2" xfId="6200"/>
    <cellStyle name="Calculation 2 3 7 2 2" xfId="6201"/>
    <cellStyle name="Calculation 2 3 7 2 3" xfId="41342"/>
    <cellStyle name="Calculation 2 3 7 3" xfId="6202"/>
    <cellStyle name="Calculation 2 3 7 3 2" xfId="6203"/>
    <cellStyle name="Calculation 2 3 7 4" xfId="6204"/>
    <cellStyle name="Calculation 2 3 7 5" xfId="41343"/>
    <cellStyle name="Calculation 2 3 8" xfId="6205"/>
    <cellStyle name="Calculation 2 3 8 2" xfId="6206"/>
    <cellStyle name="Calculation 2 3 8 2 2" xfId="6207"/>
    <cellStyle name="Calculation 2 3 8 2 3" xfId="41344"/>
    <cellStyle name="Calculation 2 3 8 3" xfId="6208"/>
    <cellStyle name="Calculation 2 3 8 3 2" xfId="6209"/>
    <cellStyle name="Calculation 2 3 8 4" xfId="6210"/>
    <cellStyle name="Calculation 2 3 8 5" xfId="41345"/>
    <cellStyle name="Calculation 2 3 9" xfId="6211"/>
    <cellStyle name="Calculation 2 3 9 2" xfId="6212"/>
    <cellStyle name="Calculation 2 3 9 2 2" xfId="6213"/>
    <cellStyle name="Calculation 2 3 9 2 3" xfId="41346"/>
    <cellStyle name="Calculation 2 3 9 3" xfId="6214"/>
    <cellStyle name="Calculation 2 3 9 3 2" xfId="6215"/>
    <cellStyle name="Calculation 2 3 9 4" xfId="6216"/>
    <cellStyle name="Calculation 2 3 9 5" xfId="41347"/>
    <cellStyle name="Calculation 2 30" xfId="6217"/>
    <cellStyle name="Calculation 2 31" xfId="6218"/>
    <cellStyle name="Calculation 2 32" xfId="6219"/>
    <cellStyle name="Calculation 2 33" xfId="41348"/>
    <cellStyle name="Calculation 2 34" xfId="41349"/>
    <cellStyle name="Calculation 2 35" xfId="41350"/>
    <cellStyle name="Calculation 2 36" xfId="41351"/>
    <cellStyle name="Calculation 2 37" xfId="41352"/>
    <cellStyle name="Calculation 2 38" xfId="41353"/>
    <cellStyle name="Calculation 2 39" xfId="41354"/>
    <cellStyle name="Calculation 2 4" xfId="6220"/>
    <cellStyle name="Calculation 2 4 10" xfId="6221"/>
    <cellStyle name="Calculation 2 4 10 2" xfId="6222"/>
    <cellStyle name="Calculation 2 4 10 2 2" xfId="6223"/>
    <cellStyle name="Calculation 2 4 10 2 3" xfId="41355"/>
    <cellStyle name="Calculation 2 4 10 3" xfId="6224"/>
    <cellStyle name="Calculation 2 4 10 3 2" xfId="6225"/>
    <cellStyle name="Calculation 2 4 10 4" xfId="6226"/>
    <cellStyle name="Calculation 2 4 10 5" xfId="41356"/>
    <cellStyle name="Calculation 2 4 11" xfId="6227"/>
    <cellStyle name="Calculation 2 4 11 2" xfId="6228"/>
    <cellStyle name="Calculation 2 4 11 2 2" xfId="6229"/>
    <cellStyle name="Calculation 2 4 11 2 3" xfId="41357"/>
    <cellStyle name="Calculation 2 4 11 3" xfId="6230"/>
    <cellStyle name="Calculation 2 4 11 3 2" xfId="6231"/>
    <cellStyle name="Calculation 2 4 11 4" xfId="6232"/>
    <cellStyle name="Calculation 2 4 11 5" xfId="41358"/>
    <cellStyle name="Calculation 2 4 12" xfId="6233"/>
    <cellStyle name="Calculation 2 4 12 2" xfId="6234"/>
    <cellStyle name="Calculation 2 4 12 2 2" xfId="6235"/>
    <cellStyle name="Calculation 2 4 12 2 3" xfId="41359"/>
    <cellStyle name="Calculation 2 4 12 3" xfId="6236"/>
    <cellStyle name="Calculation 2 4 12 3 2" xfId="6237"/>
    <cellStyle name="Calculation 2 4 12 4" xfId="6238"/>
    <cellStyle name="Calculation 2 4 12 5" xfId="41360"/>
    <cellStyle name="Calculation 2 4 13" xfId="6239"/>
    <cellStyle name="Calculation 2 4 13 2" xfId="6240"/>
    <cellStyle name="Calculation 2 4 13 2 2" xfId="6241"/>
    <cellStyle name="Calculation 2 4 13 2 3" xfId="41361"/>
    <cellStyle name="Calculation 2 4 13 3" xfId="6242"/>
    <cellStyle name="Calculation 2 4 13 3 2" xfId="6243"/>
    <cellStyle name="Calculation 2 4 13 4" xfId="6244"/>
    <cellStyle name="Calculation 2 4 13 5" xfId="41362"/>
    <cellStyle name="Calculation 2 4 14" xfId="6245"/>
    <cellStyle name="Calculation 2 4 14 2" xfId="6246"/>
    <cellStyle name="Calculation 2 4 14 2 2" xfId="6247"/>
    <cellStyle name="Calculation 2 4 14 2 3" xfId="41363"/>
    <cellStyle name="Calculation 2 4 14 3" xfId="6248"/>
    <cellStyle name="Calculation 2 4 14 3 2" xfId="6249"/>
    <cellStyle name="Calculation 2 4 14 4" xfId="6250"/>
    <cellStyle name="Calculation 2 4 14 5" xfId="41364"/>
    <cellStyle name="Calculation 2 4 15" xfId="6251"/>
    <cellStyle name="Calculation 2 4 15 2" xfId="6252"/>
    <cellStyle name="Calculation 2 4 15 2 2" xfId="6253"/>
    <cellStyle name="Calculation 2 4 15 2 3" xfId="41365"/>
    <cellStyle name="Calculation 2 4 15 3" xfId="6254"/>
    <cellStyle name="Calculation 2 4 15 3 2" xfId="6255"/>
    <cellStyle name="Calculation 2 4 15 4" xfId="6256"/>
    <cellStyle name="Calculation 2 4 15 5" xfId="41366"/>
    <cellStyle name="Calculation 2 4 16" xfId="6257"/>
    <cellStyle name="Calculation 2 4 16 2" xfId="6258"/>
    <cellStyle name="Calculation 2 4 16 2 2" xfId="6259"/>
    <cellStyle name="Calculation 2 4 16 2 3" xfId="41367"/>
    <cellStyle name="Calculation 2 4 16 3" xfId="6260"/>
    <cellStyle name="Calculation 2 4 16 3 2" xfId="6261"/>
    <cellStyle name="Calculation 2 4 16 4" xfId="6262"/>
    <cellStyle name="Calculation 2 4 16 5" xfId="41368"/>
    <cellStyle name="Calculation 2 4 17" xfId="6263"/>
    <cellStyle name="Calculation 2 4 17 2" xfId="6264"/>
    <cellStyle name="Calculation 2 4 17 2 2" xfId="6265"/>
    <cellStyle name="Calculation 2 4 17 2 3" xfId="41369"/>
    <cellStyle name="Calculation 2 4 17 3" xfId="6266"/>
    <cellStyle name="Calculation 2 4 17 3 2" xfId="6267"/>
    <cellStyle name="Calculation 2 4 17 4" xfId="6268"/>
    <cellStyle name="Calculation 2 4 17 5" xfId="41370"/>
    <cellStyle name="Calculation 2 4 18" xfId="6269"/>
    <cellStyle name="Calculation 2 4 18 2" xfId="6270"/>
    <cellStyle name="Calculation 2 4 18 2 2" xfId="6271"/>
    <cellStyle name="Calculation 2 4 18 2 3" xfId="41371"/>
    <cellStyle name="Calculation 2 4 18 3" xfId="6272"/>
    <cellStyle name="Calculation 2 4 18 3 2" xfId="6273"/>
    <cellStyle name="Calculation 2 4 18 4" xfId="6274"/>
    <cellStyle name="Calculation 2 4 18 5" xfId="41372"/>
    <cellStyle name="Calculation 2 4 19" xfId="6275"/>
    <cellStyle name="Calculation 2 4 19 2" xfId="6276"/>
    <cellStyle name="Calculation 2 4 19 2 2" xfId="6277"/>
    <cellStyle name="Calculation 2 4 19 2 3" xfId="41373"/>
    <cellStyle name="Calculation 2 4 19 3" xfId="6278"/>
    <cellStyle name="Calculation 2 4 19 3 2" xfId="6279"/>
    <cellStyle name="Calculation 2 4 19 4" xfId="6280"/>
    <cellStyle name="Calculation 2 4 19 5" xfId="41374"/>
    <cellStyle name="Calculation 2 4 2" xfId="6281"/>
    <cellStyle name="Calculation 2 4 2 2" xfId="6282"/>
    <cellStyle name="Calculation 2 4 2 2 2" xfId="6283"/>
    <cellStyle name="Calculation 2 4 2 2 3" xfId="41375"/>
    <cellStyle name="Calculation 2 4 2 3" xfId="6284"/>
    <cellStyle name="Calculation 2 4 2 3 2" xfId="6285"/>
    <cellStyle name="Calculation 2 4 2 4" xfId="6286"/>
    <cellStyle name="Calculation 2 4 2 5" xfId="41376"/>
    <cellStyle name="Calculation 2 4 20" xfId="6287"/>
    <cellStyle name="Calculation 2 4 20 2" xfId="6288"/>
    <cellStyle name="Calculation 2 4 20 2 2" xfId="41377"/>
    <cellStyle name="Calculation 2 4 20 2 3" xfId="41378"/>
    <cellStyle name="Calculation 2 4 20 3" xfId="41379"/>
    <cellStyle name="Calculation 2 4 20 4" xfId="41380"/>
    <cellStyle name="Calculation 2 4 20 5" xfId="41381"/>
    <cellStyle name="Calculation 2 4 21" xfId="6289"/>
    <cellStyle name="Calculation 2 4 21 2" xfId="6290"/>
    <cellStyle name="Calculation 2 4 22" xfId="6291"/>
    <cellStyle name="Calculation 2 4 22 2" xfId="6292"/>
    <cellStyle name="Calculation 2 4 3" xfId="6293"/>
    <cellStyle name="Calculation 2 4 3 2" xfId="6294"/>
    <cellStyle name="Calculation 2 4 3 2 2" xfId="6295"/>
    <cellStyle name="Calculation 2 4 3 2 3" xfId="41382"/>
    <cellStyle name="Calculation 2 4 3 3" xfId="6296"/>
    <cellStyle name="Calculation 2 4 3 3 2" xfId="6297"/>
    <cellStyle name="Calculation 2 4 3 4" xfId="6298"/>
    <cellStyle name="Calculation 2 4 3 5" xfId="41383"/>
    <cellStyle name="Calculation 2 4 4" xfId="6299"/>
    <cellStyle name="Calculation 2 4 4 2" xfId="6300"/>
    <cellStyle name="Calculation 2 4 4 2 2" xfId="6301"/>
    <cellStyle name="Calculation 2 4 4 2 3" xfId="41384"/>
    <cellStyle name="Calculation 2 4 4 3" xfId="6302"/>
    <cellStyle name="Calculation 2 4 4 3 2" xfId="6303"/>
    <cellStyle name="Calculation 2 4 4 4" xfId="6304"/>
    <cellStyle name="Calculation 2 4 4 5" xfId="41385"/>
    <cellStyle name="Calculation 2 4 5" xfId="6305"/>
    <cellStyle name="Calculation 2 4 5 2" xfId="6306"/>
    <cellStyle name="Calculation 2 4 5 2 2" xfId="6307"/>
    <cellStyle name="Calculation 2 4 5 2 3" xfId="41386"/>
    <cellStyle name="Calculation 2 4 5 3" xfId="6308"/>
    <cellStyle name="Calculation 2 4 5 3 2" xfId="6309"/>
    <cellStyle name="Calculation 2 4 5 4" xfId="6310"/>
    <cellStyle name="Calculation 2 4 5 5" xfId="41387"/>
    <cellStyle name="Calculation 2 4 6" xfId="6311"/>
    <cellStyle name="Calculation 2 4 6 2" xfId="6312"/>
    <cellStyle name="Calculation 2 4 6 2 2" xfId="6313"/>
    <cellStyle name="Calculation 2 4 6 2 3" xfId="41388"/>
    <cellStyle name="Calculation 2 4 6 3" xfId="6314"/>
    <cellStyle name="Calculation 2 4 6 3 2" xfId="6315"/>
    <cellStyle name="Calculation 2 4 6 4" xfId="6316"/>
    <cellStyle name="Calculation 2 4 6 5" xfId="41389"/>
    <cellStyle name="Calculation 2 4 7" xfId="6317"/>
    <cellStyle name="Calculation 2 4 7 2" xfId="6318"/>
    <cellStyle name="Calculation 2 4 7 2 2" xfId="6319"/>
    <cellStyle name="Calculation 2 4 7 2 3" xfId="41390"/>
    <cellStyle name="Calculation 2 4 7 3" xfId="6320"/>
    <cellStyle name="Calculation 2 4 7 3 2" xfId="6321"/>
    <cellStyle name="Calculation 2 4 7 4" xfId="6322"/>
    <cellStyle name="Calculation 2 4 7 5" xfId="41391"/>
    <cellStyle name="Calculation 2 4 8" xfId="6323"/>
    <cellStyle name="Calculation 2 4 8 2" xfId="6324"/>
    <cellStyle name="Calculation 2 4 8 2 2" xfId="6325"/>
    <cellStyle name="Calculation 2 4 8 2 3" xfId="41392"/>
    <cellStyle name="Calculation 2 4 8 3" xfId="6326"/>
    <cellStyle name="Calculation 2 4 8 3 2" xfId="6327"/>
    <cellStyle name="Calculation 2 4 8 4" xfId="6328"/>
    <cellStyle name="Calculation 2 4 8 5" xfId="41393"/>
    <cellStyle name="Calculation 2 4 9" xfId="6329"/>
    <cellStyle name="Calculation 2 4 9 2" xfId="6330"/>
    <cellStyle name="Calculation 2 4 9 2 2" xfId="6331"/>
    <cellStyle name="Calculation 2 4 9 2 3" xfId="41394"/>
    <cellStyle name="Calculation 2 4 9 3" xfId="6332"/>
    <cellStyle name="Calculation 2 4 9 3 2" xfId="6333"/>
    <cellStyle name="Calculation 2 4 9 4" xfId="6334"/>
    <cellStyle name="Calculation 2 4 9 5" xfId="41395"/>
    <cellStyle name="Calculation 2 40" xfId="41396"/>
    <cellStyle name="Calculation 2 41" xfId="41397"/>
    <cellStyle name="Calculation 2 42" xfId="41398"/>
    <cellStyle name="Calculation 2 43" xfId="41399"/>
    <cellStyle name="Calculation 2 5" xfId="6335"/>
    <cellStyle name="Calculation 2 5 10" xfId="6336"/>
    <cellStyle name="Calculation 2 5 10 2" xfId="6337"/>
    <cellStyle name="Calculation 2 5 10 2 2" xfId="6338"/>
    <cellStyle name="Calculation 2 5 10 2 3" xfId="41400"/>
    <cellStyle name="Calculation 2 5 10 3" xfId="6339"/>
    <cellStyle name="Calculation 2 5 10 3 2" xfId="6340"/>
    <cellStyle name="Calculation 2 5 10 4" xfId="6341"/>
    <cellStyle name="Calculation 2 5 10 5" xfId="41401"/>
    <cellStyle name="Calculation 2 5 11" xfId="6342"/>
    <cellStyle name="Calculation 2 5 11 2" xfId="6343"/>
    <cellStyle name="Calculation 2 5 11 2 2" xfId="6344"/>
    <cellStyle name="Calculation 2 5 11 2 3" xfId="41402"/>
    <cellStyle name="Calculation 2 5 11 3" xfId="6345"/>
    <cellStyle name="Calculation 2 5 11 3 2" xfId="6346"/>
    <cellStyle name="Calculation 2 5 11 4" xfId="6347"/>
    <cellStyle name="Calculation 2 5 11 5" xfId="41403"/>
    <cellStyle name="Calculation 2 5 12" xfId="6348"/>
    <cellStyle name="Calculation 2 5 12 2" xfId="6349"/>
    <cellStyle name="Calculation 2 5 12 2 2" xfId="6350"/>
    <cellStyle name="Calculation 2 5 12 2 3" xfId="41404"/>
    <cellStyle name="Calculation 2 5 12 3" xfId="6351"/>
    <cellStyle name="Calculation 2 5 12 3 2" xfId="6352"/>
    <cellStyle name="Calculation 2 5 12 4" xfId="6353"/>
    <cellStyle name="Calculation 2 5 12 5" xfId="41405"/>
    <cellStyle name="Calculation 2 5 13" xfId="6354"/>
    <cellStyle name="Calculation 2 5 13 2" xfId="6355"/>
    <cellStyle name="Calculation 2 5 13 2 2" xfId="6356"/>
    <cellStyle name="Calculation 2 5 13 2 3" xfId="41406"/>
    <cellStyle name="Calculation 2 5 13 3" xfId="6357"/>
    <cellStyle name="Calculation 2 5 13 3 2" xfId="6358"/>
    <cellStyle name="Calculation 2 5 13 4" xfId="6359"/>
    <cellStyle name="Calculation 2 5 13 5" xfId="41407"/>
    <cellStyle name="Calculation 2 5 14" xfId="6360"/>
    <cellStyle name="Calculation 2 5 14 2" xfId="6361"/>
    <cellStyle name="Calculation 2 5 14 2 2" xfId="6362"/>
    <cellStyle name="Calculation 2 5 14 2 3" xfId="41408"/>
    <cellStyle name="Calculation 2 5 14 3" xfId="6363"/>
    <cellStyle name="Calculation 2 5 14 3 2" xfId="6364"/>
    <cellStyle name="Calculation 2 5 14 4" xfId="6365"/>
    <cellStyle name="Calculation 2 5 14 5" xfId="41409"/>
    <cellStyle name="Calculation 2 5 15" xfId="6366"/>
    <cellStyle name="Calculation 2 5 15 2" xfId="6367"/>
    <cellStyle name="Calculation 2 5 15 2 2" xfId="6368"/>
    <cellStyle name="Calculation 2 5 15 2 3" xfId="41410"/>
    <cellStyle name="Calculation 2 5 15 3" xfId="6369"/>
    <cellStyle name="Calculation 2 5 15 3 2" xfId="6370"/>
    <cellStyle name="Calculation 2 5 15 4" xfId="6371"/>
    <cellStyle name="Calculation 2 5 15 5" xfId="41411"/>
    <cellStyle name="Calculation 2 5 16" xfId="6372"/>
    <cellStyle name="Calculation 2 5 16 2" xfId="6373"/>
    <cellStyle name="Calculation 2 5 16 2 2" xfId="6374"/>
    <cellStyle name="Calculation 2 5 16 2 3" xfId="41412"/>
    <cellStyle name="Calculation 2 5 16 3" xfId="6375"/>
    <cellStyle name="Calculation 2 5 16 3 2" xfId="6376"/>
    <cellStyle name="Calculation 2 5 16 4" xfId="6377"/>
    <cellStyle name="Calculation 2 5 16 5" xfId="41413"/>
    <cellStyle name="Calculation 2 5 17" xfId="6378"/>
    <cellStyle name="Calculation 2 5 17 2" xfId="6379"/>
    <cellStyle name="Calculation 2 5 17 2 2" xfId="6380"/>
    <cellStyle name="Calculation 2 5 17 2 3" xfId="41414"/>
    <cellStyle name="Calculation 2 5 17 3" xfId="6381"/>
    <cellStyle name="Calculation 2 5 17 3 2" xfId="6382"/>
    <cellStyle name="Calculation 2 5 17 4" xfId="6383"/>
    <cellStyle name="Calculation 2 5 17 5" xfId="41415"/>
    <cellStyle name="Calculation 2 5 18" xfId="6384"/>
    <cellStyle name="Calculation 2 5 18 2" xfId="6385"/>
    <cellStyle name="Calculation 2 5 18 2 2" xfId="6386"/>
    <cellStyle name="Calculation 2 5 18 2 3" xfId="41416"/>
    <cellStyle name="Calculation 2 5 18 3" xfId="6387"/>
    <cellStyle name="Calculation 2 5 18 3 2" xfId="6388"/>
    <cellStyle name="Calculation 2 5 18 4" xfId="6389"/>
    <cellStyle name="Calculation 2 5 18 5" xfId="41417"/>
    <cellStyle name="Calculation 2 5 19" xfId="6390"/>
    <cellStyle name="Calculation 2 5 19 2" xfId="6391"/>
    <cellStyle name="Calculation 2 5 19 2 2" xfId="6392"/>
    <cellStyle name="Calculation 2 5 19 2 3" xfId="41418"/>
    <cellStyle name="Calculation 2 5 19 3" xfId="6393"/>
    <cellStyle name="Calculation 2 5 19 3 2" xfId="6394"/>
    <cellStyle name="Calculation 2 5 19 4" xfId="6395"/>
    <cellStyle name="Calculation 2 5 19 5" xfId="41419"/>
    <cellStyle name="Calculation 2 5 2" xfId="6396"/>
    <cellStyle name="Calculation 2 5 2 2" xfId="6397"/>
    <cellStyle name="Calculation 2 5 2 2 2" xfId="6398"/>
    <cellStyle name="Calculation 2 5 2 2 3" xfId="41420"/>
    <cellStyle name="Calculation 2 5 2 3" xfId="6399"/>
    <cellStyle name="Calculation 2 5 2 3 2" xfId="6400"/>
    <cellStyle name="Calculation 2 5 2 4" xfId="6401"/>
    <cellStyle name="Calculation 2 5 2 5" xfId="41421"/>
    <cellStyle name="Calculation 2 5 20" xfId="6402"/>
    <cellStyle name="Calculation 2 5 20 2" xfId="6403"/>
    <cellStyle name="Calculation 2 5 20 2 2" xfId="41422"/>
    <cellStyle name="Calculation 2 5 20 2 3" xfId="41423"/>
    <cellStyle name="Calculation 2 5 20 3" xfId="41424"/>
    <cellStyle name="Calculation 2 5 20 4" xfId="41425"/>
    <cellStyle name="Calculation 2 5 20 5" xfId="41426"/>
    <cellStyle name="Calculation 2 5 21" xfId="6404"/>
    <cellStyle name="Calculation 2 5 21 2" xfId="6405"/>
    <cellStyle name="Calculation 2 5 22" xfId="6406"/>
    <cellStyle name="Calculation 2 5 22 2" xfId="6407"/>
    <cellStyle name="Calculation 2 5 3" xfId="6408"/>
    <cellStyle name="Calculation 2 5 3 2" xfId="6409"/>
    <cellStyle name="Calculation 2 5 3 2 2" xfId="6410"/>
    <cellStyle name="Calculation 2 5 3 2 3" xfId="41427"/>
    <cellStyle name="Calculation 2 5 3 3" xfId="6411"/>
    <cellStyle name="Calculation 2 5 3 3 2" xfId="6412"/>
    <cellStyle name="Calculation 2 5 3 4" xfId="6413"/>
    <cellStyle name="Calculation 2 5 3 5" xfId="41428"/>
    <cellStyle name="Calculation 2 5 4" xfId="6414"/>
    <cellStyle name="Calculation 2 5 4 2" xfId="6415"/>
    <cellStyle name="Calculation 2 5 4 2 2" xfId="6416"/>
    <cellStyle name="Calculation 2 5 4 2 3" xfId="41429"/>
    <cellStyle name="Calculation 2 5 4 3" xfId="6417"/>
    <cellStyle name="Calculation 2 5 4 3 2" xfId="6418"/>
    <cellStyle name="Calculation 2 5 4 4" xfId="6419"/>
    <cellStyle name="Calculation 2 5 4 5" xfId="41430"/>
    <cellStyle name="Calculation 2 5 5" xfId="6420"/>
    <cellStyle name="Calculation 2 5 5 2" xfId="6421"/>
    <cellStyle name="Calculation 2 5 5 2 2" xfId="6422"/>
    <cellStyle name="Calculation 2 5 5 2 3" xfId="41431"/>
    <cellStyle name="Calculation 2 5 5 3" xfId="6423"/>
    <cellStyle name="Calculation 2 5 5 3 2" xfId="6424"/>
    <cellStyle name="Calculation 2 5 5 4" xfId="6425"/>
    <cellStyle name="Calculation 2 5 5 5" xfId="41432"/>
    <cellStyle name="Calculation 2 5 6" xfId="6426"/>
    <cellStyle name="Calculation 2 5 6 2" xfId="6427"/>
    <cellStyle name="Calculation 2 5 6 2 2" xfId="6428"/>
    <cellStyle name="Calculation 2 5 6 2 3" xfId="41433"/>
    <cellStyle name="Calculation 2 5 6 3" xfId="6429"/>
    <cellStyle name="Calculation 2 5 6 3 2" xfId="6430"/>
    <cellStyle name="Calculation 2 5 6 4" xfId="6431"/>
    <cellStyle name="Calculation 2 5 6 5" xfId="41434"/>
    <cellStyle name="Calculation 2 5 7" xfId="6432"/>
    <cellStyle name="Calculation 2 5 7 2" xfId="6433"/>
    <cellStyle name="Calculation 2 5 7 2 2" xfId="6434"/>
    <cellStyle name="Calculation 2 5 7 2 3" xfId="41435"/>
    <cellStyle name="Calculation 2 5 7 3" xfId="6435"/>
    <cellStyle name="Calculation 2 5 7 3 2" xfId="6436"/>
    <cellStyle name="Calculation 2 5 7 4" xfId="6437"/>
    <cellStyle name="Calculation 2 5 7 5" xfId="41436"/>
    <cellStyle name="Calculation 2 5 8" xfId="6438"/>
    <cellStyle name="Calculation 2 5 8 2" xfId="6439"/>
    <cellStyle name="Calculation 2 5 8 2 2" xfId="6440"/>
    <cellStyle name="Calculation 2 5 8 2 3" xfId="41437"/>
    <cellStyle name="Calculation 2 5 8 3" xfId="6441"/>
    <cellStyle name="Calculation 2 5 8 3 2" xfId="6442"/>
    <cellStyle name="Calculation 2 5 8 4" xfId="6443"/>
    <cellStyle name="Calculation 2 5 8 5" xfId="41438"/>
    <cellStyle name="Calculation 2 5 9" xfId="6444"/>
    <cellStyle name="Calculation 2 5 9 2" xfId="6445"/>
    <cellStyle name="Calculation 2 5 9 2 2" xfId="6446"/>
    <cellStyle name="Calculation 2 5 9 2 3" xfId="41439"/>
    <cellStyle name="Calculation 2 5 9 3" xfId="6447"/>
    <cellStyle name="Calculation 2 5 9 3 2" xfId="6448"/>
    <cellStyle name="Calculation 2 5 9 4" xfId="6449"/>
    <cellStyle name="Calculation 2 5 9 5" xfId="41440"/>
    <cellStyle name="Calculation 2 6" xfId="6450"/>
    <cellStyle name="Calculation 2 6 10" xfId="6451"/>
    <cellStyle name="Calculation 2 6 10 2" xfId="6452"/>
    <cellStyle name="Calculation 2 6 10 2 2" xfId="6453"/>
    <cellStyle name="Calculation 2 6 10 2 3" xfId="41441"/>
    <cellStyle name="Calculation 2 6 10 3" xfId="6454"/>
    <cellStyle name="Calculation 2 6 10 3 2" xfId="6455"/>
    <cellStyle name="Calculation 2 6 10 4" xfId="6456"/>
    <cellStyle name="Calculation 2 6 10 5" xfId="41442"/>
    <cellStyle name="Calculation 2 6 11" xfId="6457"/>
    <cellStyle name="Calculation 2 6 11 2" xfId="6458"/>
    <cellStyle name="Calculation 2 6 11 2 2" xfId="6459"/>
    <cellStyle name="Calculation 2 6 11 2 3" xfId="41443"/>
    <cellStyle name="Calculation 2 6 11 3" xfId="6460"/>
    <cellStyle name="Calculation 2 6 11 3 2" xfId="6461"/>
    <cellStyle name="Calculation 2 6 11 4" xfId="6462"/>
    <cellStyle name="Calculation 2 6 11 5" xfId="41444"/>
    <cellStyle name="Calculation 2 6 12" xfId="6463"/>
    <cellStyle name="Calculation 2 6 12 2" xfId="6464"/>
    <cellStyle name="Calculation 2 6 12 2 2" xfId="6465"/>
    <cellStyle name="Calculation 2 6 12 2 3" xfId="41445"/>
    <cellStyle name="Calculation 2 6 12 3" xfId="6466"/>
    <cellStyle name="Calculation 2 6 12 3 2" xfId="6467"/>
    <cellStyle name="Calculation 2 6 12 4" xfId="6468"/>
    <cellStyle name="Calculation 2 6 12 5" xfId="41446"/>
    <cellStyle name="Calculation 2 6 13" xfId="6469"/>
    <cellStyle name="Calculation 2 6 13 2" xfId="6470"/>
    <cellStyle name="Calculation 2 6 13 2 2" xfId="6471"/>
    <cellStyle name="Calculation 2 6 13 2 3" xfId="41447"/>
    <cellStyle name="Calculation 2 6 13 3" xfId="6472"/>
    <cellStyle name="Calculation 2 6 13 3 2" xfId="6473"/>
    <cellStyle name="Calculation 2 6 13 4" xfId="6474"/>
    <cellStyle name="Calculation 2 6 13 5" xfId="41448"/>
    <cellStyle name="Calculation 2 6 14" xfId="6475"/>
    <cellStyle name="Calculation 2 6 14 2" xfId="6476"/>
    <cellStyle name="Calculation 2 6 14 2 2" xfId="6477"/>
    <cellStyle name="Calculation 2 6 14 2 3" xfId="41449"/>
    <cellStyle name="Calculation 2 6 14 3" xfId="6478"/>
    <cellStyle name="Calculation 2 6 14 3 2" xfId="6479"/>
    <cellStyle name="Calculation 2 6 14 4" xfId="6480"/>
    <cellStyle name="Calculation 2 6 14 5" xfId="41450"/>
    <cellStyle name="Calculation 2 6 15" xfId="6481"/>
    <cellStyle name="Calculation 2 6 15 2" xfId="6482"/>
    <cellStyle name="Calculation 2 6 15 2 2" xfId="6483"/>
    <cellStyle name="Calculation 2 6 15 2 3" xfId="41451"/>
    <cellStyle name="Calculation 2 6 15 3" xfId="6484"/>
    <cellStyle name="Calculation 2 6 15 3 2" xfId="6485"/>
    <cellStyle name="Calculation 2 6 15 4" xfId="6486"/>
    <cellStyle name="Calculation 2 6 15 5" xfId="41452"/>
    <cellStyle name="Calculation 2 6 16" xfId="6487"/>
    <cellStyle name="Calculation 2 6 16 2" xfId="6488"/>
    <cellStyle name="Calculation 2 6 16 2 2" xfId="6489"/>
    <cellStyle name="Calculation 2 6 16 2 3" xfId="41453"/>
    <cellStyle name="Calculation 2 6 16 3" xfId="6490"/>
    <cellStyle name="Calculation 2 6 16 3 2" xfId="6491"/>
    <cellStyle name="Calculation 2 6 16 4" xfId="6492"/>
    <cellStyle name="Calculation 2 6 16 5" xfId="41454"/>
    <cellStyle name="Calculation 2 6 17" xfId="6493"/>
    <cellStyle name="Calculation 2 6 17 2" xfId="6494"/>
    <cellStyle name="Calculation 2 6 17 2 2" xfId="6495"/>
    <cellStyle name="Calculation 2 6 17 2 3" xfId="41455"/>
    <cellStyle name="Calculation 2 6 17 3" xfId="6496"/>
    <cellStyle name="Calculation 2 6 17 3 2" xfId="6497"/>
    <cellStyle name="Calculation 2 6 17 4" xfId="6498"/>
    <cellStyle name="Calculation 2 6 17 5" xfId="41456"/>
    <cellStyle name="Calculation 2 6 18" xfId="6499"/>
    <cellStyle name="Calculation 2 6 18 2" xfId="6500"/>
    <cellStyle name="Calculation 2 6 18 2 2" xfId="6501"/>
    <cellStyle name="Calculation 2 6 18 2 3" xfId="41457"/>
    <cellStyle name="Calculation 2 6 18 3" xfId="6502"/>
    <cellStyle name="Calculation 2 6 18 3 2" xfId="6503"/>
    <cellStyle name="Calculation 2 6 18 4" xfId="6504"/>
    <cellStyle name="Calculation 2 6 18 5" xfId="41458"/>
    <cellStyle name="Calculation 2 6 19" xfId="6505"/>
    <cellStyle name="Calculation 2 6 19 2" xfId="6506"/>
    <cellStyle name="Calculation 2 6 19 2 2" xfId="6507"/>
    <cellStyle name="Calculation 2 6 19 2 3" xfId="41459"/>
    <cellStyle name="Calculation 2 6 19 3" xfId="6508"/>
    <cellStyle name="Calculation 2 6 19 3 2" xfId="6509"/>
    <cellStyle name="Calculation 2 6 19 4" xfId="6510"/>
    <cellStyle name="Calculation 2 6 19 5" xfId="41460"/>
    <cellStyle name="Calculation 2 6 2" xfId="6511"/>
    <cellStyle name="Calculation 2 6 2 2" xfId="6512"/>
    <cellStyle name="Calculation 2 6 2 2 2" xfId="6513"/>
    <cellStyle name="Calculation 2 6 2 2 3" xfId="41461"/>
    <cellStyle name="Calculation 2 6 2 3" xfId="6514"/>
    <cellStyle name="Calculation 2 6 2 3 2" xfId="6515"/>
    <cellStyle name="Calculation 2 6 2 4" xfId="6516"/>
    <cellStyle name="Calculation 2 6 2 5" xfId="41462"/>
    <cellStyle name="Calculation 2 6 20" xfId="6517"/>
    <cellStyle name="Calculation 2 6 20 2" xfId="6518"/>
    <cellStyle name="Calculation 2 6 20 2 2" xfId="41463"/>
    <cellStyle name="Calculation 2 6 20 2 3" xfId="41464"/>
    <cellStyle name="Calculation 2 6 20 3" xfId="41465"/>
    <cellStyle name="Calculation 2 6 20 4" xfId="41466"/>
    <cellStyle name="Calculation 2 6 20 5" xfId="41467"/>
    <cellStyle name="Calculation 2 6 21" xfId="6519"/>
    <cellStyle name="Calculation 2 6 21 2" xfId="6520"/>
    <cellStyle name="Calculation 2 6 22" xfId="6521"/>
    <cellStyle name="Calculation 2 6 22 2" xfId="6522"/>
    <cellStyle name="Calculation 2 6 3" xfId="6523"/>
    <cellStyle name="Calculation 2 6 3 2" xfId="6524"/>
    <cellStyle name="Calculation 2 6 3 2 2" xfId="6525"/>
    <cellStyle name="Calculation 2 6 3 2 3" xfId="41468"/>
    <cellStyle name="Calculation 2 6 3 3" xfId="6526"/>
    <cellStyle name="Calculation 2 6 3 3 2" xfId="6527"/>
    <cellStyle name="Calculation 2 6 3 4" xfId="6528"/>
    <cellStyle name="Calculation 2 6 3 5" xfId="41469"/>
    <cellStyle name="Calculation 2 6 4" xfId="6529"/>
    <cellStyle name="Calculation 2 6 4 2" xfId="6530"/>
    <cellStyle name="Calculation 2 6 4 2 2" xfId="6531"/>
    <cellStyle name="Calculation 2 6 4 2 3" xfId="41470"/>
    <cellStyle name="Calculation 2 6 4 3" xfId="6532"/>
    <cellStyle name="Calculation 2 6 4 3 2" xfId="6533"/>
    <cellStyle name="Calculation 2 6 4 4" xfId="6534"/>
    <cellStyle name="Calculation 2 6 4 5" xfId="41471"/>
    <cellStyle name="Calculation 2 6 5" xfId="6535"/>
    <cellStyle name="Calculation 2 6 5 2" xfId="6536"/>
    <cellStyle name="Calculation 2 6 5 2 2" xfId="6537"/>
    <cellStyle name="Calculation 2 6 5 2 3" xfId="41472"/>
    <cellStyle name="Calculation 2 6 5 3" xfId="6538"/>
    <cellStyle name="Calculation 2 6 5 3 2" xfId="6539"/>
    <cellStyle name="Calculation 2 6 5 4" xfId="6540"/>
    <cellStyle name="Calculation 2 6 5 5" xfId="41473"/>
    <cellStyle name="Calculation 2 6 6" xfId="6541"/>
    <cellStyle name="Calculation 2 6 6 2" xfId="6542"/>
    <cellStyle name="Calculation 2 6 6 2 2" xfId="6543"/>
    <cellStyle name="Calculation 2 6 6 2 3" xfId="41474"/>
    <cellStyle name="Calculation 2 6 6 3" xfId="6544"/>
    <cellStyle name="Calculation 2 6 6 3 2" xfId="6545"/>
    <cellStyle name="Calculation 2 6 6 4" xfId="6546"/>
    <cellStyle name="Calculation 2 6 6 5" xfId="41475"/>
    <cellStyle name="Calculation 2 6 7" xfId="6547"/>
    <cellStyle name="Calculation 2 6 7 2" xfId="6548"/>
    <cellStyle name="Calculation 2 6 7 2 2" xfId="6549"/>
    <cellStyle name="Calculation 2 6 7 2 3" xfId="41476"/>
    <cellStyle name="Calculation 2 6 7 3" xfId="6550"/>
    <cellStyle name="Calculation 2 6 7 3 2" xfId="6551"/>
    <cellStyle name="Calculation 2 6 7 4" xfId="6552"/>
    <cellStyle name="Calculation 2 6 7 5" xfId="41477"/>
    <cellStyle name="Calculation 2 6 8" xfId="6553"/>
    <cellStyle name="Calculation 2 6 8 2" xfId="6554"/>
    <cellStyle name="Calculation 2 6 8 2 2" xfId="6555"/>
    <cellStyle name="Calculation 2 6 8 2 3" xfId="41478"/>
    <cellStyle name="Calculation 2 6 8 3" xfId="6556"/>
    <cellStyle name="Calculation 2 6 8 3 2" xfId="6557"/>
    <cellStyle name="Calculation 2 6 8 4" xfId="6558"/>
    <cellStyle name="Calculation 2 6 8 5" xfId="41479"/>
    <cellStyle name="Calculation 2 6 9" xfId="6559"/>
    <cellStyle name="Calculation 2 6 9 2" xfId="6560"/>
    <cellStyle name="Calculation 2 6 9 2 2" xfId="6561"/>
    <cellStyle name="Calculation 2 6 9 2 3" xfId="41480"/>
    <cellStyle name="Calculation 2 6 9 3" xfId="6562"/>
    <cellStyle name="Calculation 2 6 9 3 2" xfId="6563"/>
    <cellStyle name="Calculation 2 6 9 4" xfId="6564"/>
    <cellStyle name="Calculation 2 6 9 5" xfId="41481"/>
    <cellStyle name="Calculation 2 7" xfId="6565"/>
    <cellStyle name="Calculation 2 7 10" xfId="6566"/>
    <cellStyle name="Calculation 2 7 10 2" xfId="6567"/>
    <cellStyle name="Calculation 2 7 10 2 2" xfId="6568"/>
    <cellStyle name="Calculation 2 7 10 2 3" xfId="41482"/>
    <cellStyle name="Calculation 2 7 10 3" xfId="6569"/>
    <cellStyle name="Calculation 2 7 10 3 2" xfId="6570"/>
    <cellStyle name="Calculation 2 7 10 4" xfId="6571"/>
    <cellStyle name="Calculation 2 7 10 5" xfId="41483"/>
    <cellStyle name="Calculation 2 7 11" xfId="6572"/>
    <cellStyle name="Calculation 2 7 11 2" xfId="6573"/>
    <cellStyle name="Calculation 2 7 11 2 2" xfId="6574"/>
    <cellStyle name="Calculation 2 7 11 2 3" xfId="41484"/>
    <cellStyle name="Calculation 2 7 11 3" xfId="6575"/>
    <cellStyle name="Calculation 2 7 11 3 2" xfId="6576"/>
    <cellStyle name="Calculation 2 7 11 4" xfId="6577"/>
    <cellStyle name="Calculation 2 7 11 5" xfId="41485"/>
    <cellStyle name="Calculation 2 7 12" xfId="6578"/>
    <cellStyle name="Calculation 2 7 12 2" xfId="6579"/>
    <cellStyle name="Calculation 2 7 12 2 2" xfId="6580"/>
    <cellStyle name="Calculation 2 7 12 2 3" xfId="41486"/>
    <cellStyle name="Calculation 2 7 12 3" xfId="6581"/>
    <cellStyle name="Calculation 2 7 12 3 2" xfId="6582"/>
    <cellStyle name="Calculation 2 7 12 4" xfId="6583"/>
    <cellStyle name="Calculation 2 7 12 5" xfId="41487"/>
    <cellStyle name="Calculation 2 7 13" xfId="6584"/>
    <cellStyle name="Calculation 2 7 13 2" xfId="6585"/>
    <cellStyle name="Calculation 2 7 13 2 2" xfId="6586"/>
    <cellStyle name="Calculation 2 7 13 2 3" xfId="41488"/>
    <cellStyle name="Calculation 2 7 13 3" xfId="6587"/>
    <cellStyle name="Calculation 2 7 13 3 2" xfId="6588"/>
    <cellStyle name="Calculation 2 7 13 4" xfId="6589"/>
    <cellStyle name="Calculation 2 7 13 5" xfId="41489"/>
    <cellStyle name="Calculation 2 7 14" xfId="6590"/>
    <cellStyle name="Calculation 2 7 14 2" xfId="6591"/>
    <cellStyle name="Calculation 2 7 14 2 2" xfId="6592"/>
    <cellStyle name="Calculation 2 7 14 2 3" xfId="41490"/>
    <cellStyle name="Calculation 2 7 14 3" xfId="6593"/>
    <cellStyle name="Calculation 2 7 14 3 2" xfId="6594"/>
    <cellStyle name="Calculation 2 7 14 4" xfId="6595"/>
    <cellStyle name="Calculation 2 7 14 5" xfId="41491"/>
    <cellStyle name="Calculation 2 7 15" xfId="6596"/>
    <cellStyle name="Calculation 2 7 15 2" xfId="6597"/>
    <cellStyle name="Calculation 2 7 15 2 2" xfId="6598"/>
    <cellStyle name="Calculation 2 7 15 2 3" xfId="41492"/>
    <cellStyle name="Calculation 2 7 15 3" xfId="6599"/>
    <cellStyle name="Calculation 2 7 15 3 2" xfId="6600"/>
    <cellStyle name="Calculation 2 7 15 4" xfId="6601"/>
    <cellStyle name="Calculation 2 7 15 5" xfId="41493"/>
    <cellStyle name="Calculation 2 7 16" xfId="6602"/>
    <cellStyle name="Calculation 2 7 16 2" xfId="6603"/>
    <cellStyle name="Calculation 2 7 16 2 2" xfId="6604"/>
    <cellStyle name="Calculation 2 7 16 2 3" xfId="41494"/>
    <cellStyle name="Calculation 2 7 16 3" xfId="6605"/>
    <cellStyle name="Calculation 2 7 16 3 2" xfId="6606"/>
    <cellStyle name="Calculation 2 7 16 4" xfId="6607"/>
    <cellStyle name="Calculation 2 7 16 5" xfId="41495"/>
    <cellStyle name="Calculation 2 7 17" xfId="6608"/>
    <cellStyle name="Calculation 2 7 17 2" xfId="6609"/>
    <cellStyle name="Calculation 2 7 17 2 2" xfId="6610"/>
    <cellStyle name="Calculation 2 7 17 2 3" xfId="41496"/>
    <cellStyle name="Calculation 2 7 17 3" xfId="6611"/>
    <cellStyle name="Calculation 2 7 17 3 2" xfId="6612"/>
    <cellStyle name="Calculation 2 7 17 4" xfId="6613"/>
    <cellStyle name="Calculation 2 7 17 5" xfId="41497"/>
    <cellStyle name="Calculation 2 7 18" xfId="6614"/>
    <cellStyle name="Calculation 2 7 18 2" xfId="6615"/>
    <cellStyle name="Calculation 2 7 18 2 2" xfId="6616"/>
    <cellStyle name="Calculation 2 7 18 2 3" xfId="41498"/>
    <cellStyle name="Calculation 2 7 18 3" xfId="6617"/>
    <cellStyle name="Calculation 2 7 18 3 2" xfId="6618"/>
    <cellStyle name="Calculation 2 7 18 4" xfId="6619"/>
    <cellStyle name="Calculation 2 7 18 5" xfId="41499"/>
    <cellStyle name="Calculation 2 7 19" xfId="6620"/>
    <cellStyle name="Calculation 2 7 19 2" xfId="6621"/>
    <cellStyle name="Calculation 2 7 19 2 2" xfId="6622"/>
    <cellStyle name="Calculation 2 7 19 2 3" xfId="41500"/>
    <cellStyle name="Calculation 2 7 19 3" xfId="6623"/>
    <cellStyle name="Calculation 2 7 19 3 2" xfId="6624"/>
    <cellStyle name="Calculation 2 7 19 4" xfId="6625"/>
    <cellStyle name="Calculation 2 7 19 5" xfId="41501"/>
    <cellStyle name="Calculation 2 7 2" xfId="6626"/>
    <cellStyle name="Calculation 2 7 2 2" xfId="6627"/>
    <cellStyle name="Calculation 2 7 2 2 2" xfId="6628"/>
    <cellStyle name="Calculation 2 7 2 2 3" xfId="41502"/>
    <cellStyle name="Calculation 2 7 2 3" xfId="6629"/>
    <cellStyle name="Calculation 2 7 2 3 2" xfId="6630"/>
    <cellStyle name="Calculation 2 7 2 4" xfId="6631"/>
    <cellStyle name="Calculation 2 7 2 5" xfId="41503"/>
    <cellStyle name="Calculation 2 7 20" xfId="6632"/>
    <cellStyle name="Calculation 2 7 20 2" xfId="6633"/>
    <cellStyle name="Calculation 2 7 20 2 2" xfId="41504"/>
    <cellStyle name="Calculation 2 7 20 2 3" xfId="41505"/>
    <cellStyle name="Calculation 2 7 20 3" xfId="41506"/>
    <cellStyle name="Calculation 2 7 20 4" xfId="41507"/>
    <cellStyle name="Calculation 2 7 20 5" xfId="41508"/>
    <cellStyle name="Calculation 2 7 21" xfId="6634"/>
    <cellStyle name="Calculation 2 7 21 2" xfId="6635"/>
    <cellStyle name="Calculation 2 7 22" xfId="6636"/>
    <cellStyle name="Calculation 2 7 22 2" xfId="6637"/>
    <cellStyle name="Calculation 2 7 3" xfId="6638"/>
    <cellStyle name="Calculation 2 7 3 2" xfId="6639"/>
    <cellStyle name="Calculation 2 7 3 2 2" xfId="6640"/>
    <cellStyle name="Calculation 2 7 3 2 3" xfId="41509"/>
    <cellStyle name="Calculation 2 7 3 3" xfId="6641"/>
    <cellStyle name="Calculation 2 7 3 3 2" xfId="6642"/>
    <cellStyle name="Calculation 2 7 3 4" xfId="6643"/>
    <cellStyle name="Calculation 2 7 3 5" xfId="41510"/>
    <cellStyle name="Calculation 2 7 4" xfId="6644"/>
    <cellStyle name="Calculation 2 7 4 2" xfId="6645"/>
    <cellStyle name="Calculation 2 7 4 2 2" xfId="6646"/>
    <cellStyle name="Calculation 2 7 4 2 3" xfId="41511"/>
    <cellStyle name="Calculation 2 7 4 3" xfId="6647"/>
    <cellStyle name="Calculation 2 7 4 3 2" xfId="6648"/>
    <cellStyle name="Calculation 2 7 4 4" xfId="6649"/>
    <cellStyle name="Calculation 2 7 4 5" xfId="41512"/>
    <cellStyle name="Calculation 2 7 5" xfId="6650"/>
    <cellStyle name="Calculation 2 7 5 2" xfId="6651"/>
    <cellStyle name="Calculation 2 7 5 2 2" xfId="6652"/>
    <cellStyle name="Calculation 2 7 5 2 3" xfId="41513"/>
    <cellStyle name="Calculation 2 7 5 3" xfId="6653"/>
    <cellStyle name="Calculation 2 7 5 3 2" xfId="6654"/>
    <cellStyle name="Calculation 2 7 5 4" xfId="6655"/>
    <cellStyle name="Calculation 2 7 5 5" xfId="41514"/>
    <cellStyle name="Calculation 2 7 6" xfId="6656"/>
    <cellStyle name="Calculation 2 7 6 2" xfId="6657"/>
    <cellStyle name="Calculation 2 7 6 2 2" xfId="6658"/>
    <cellStyle name="Calculation 2 7 6 2 3" xfId="41515"/>
    <cellStyle name="Calculation 2 7 6 3" xfId="6659"/>
    <cellStyle name="Calculation 2 7 6 3 2" xfId="6660"/>
    <cellStyle name="Calculation 2 7 6 4" xfId="6661"/>
    <cellStyle name="Calculation 2 7 6 5" xfId="41516"/>
    <cellStyle name="Calculation 2 7 7" xfId="6662"/>
    <cellStyle name="Calculation 2 7 7 2" xfId="6663"/>
    <cellStyle name="Calculation 2 7 7 2 2" xfId="6664"/>
    <cellStyle name="Calculation 2 7 7 2 3" xfId="41517"/>
    <cellStyle name="Calculation 2 7 7 3" xfId="6665"/>
    <cellStyle name="Calculation 2 7 7 3 2" xfId="6666"/>
    <cellStyle name="Calculation 2 7 7 4" xfId="6667"/>
    <cellStyle name="Calculation 2 7 7 5" xfId="41518"/>
    <cellStyle name="Calculation 2 7 8" xfId="6668"/>
    <cellStyle name="Calculation 2 7 8 2" xfId="6669"/>
    <cellStyle name="Calculation 2 7 8 2 2" xfId="6670"/>
    <cellStyle name="Calculation 2 7 8 2 3" xfId="41519"/>
    <cellStyle name="Calculation 2 7 8 3" xfId="6671"/>
    <cellStyle name="Calculation 2 7 8 3 2" xfId="6672"/>
    <cellStyle name="Calculation 2 7 8 4" xfId="6673"/>
    <cellStyle name="Calculation 2 7 8 5" xfId="41520"/>
    <cellStyle name="Calculation 2 7 9" xfId="6674"/>
    <cellStyle name="Calculation 2 7 9 2" xfId="6675"/>
    <cellStyle name="Calculation 2 7 9 2 2" xfId="6676"/>
    <cellStyle name="Calculation 2 7 9 2 3" xfId="41521"/>
    <cellStyle name="Calculation 2 7 9 3" xfId="6677"/>
    <cellStyle name="Calculation 2 7 9 3 2" xfId="6678"/>
    <cellStyle name="Calculation 2 7 9 4" xfId="6679"/>
    <cellStyle name="Calculation 2 7 9 5" xfId="41522"/>
    <cellStyle name="Calculation 2 8" xfId="6680"/>
    <cellStyle name="Calculation 2 8 10" xfId="6681"/>
    <cellStyle name="Calculation 2 8 10 2" xfId="6682"/>
    <cellStyle name="Calculation 2 8 10 2 2" xfId="6683"/>
    <cellStyle name="Calculation 2 8 10 2 3" xfId="41523"/>
    <cellStyle name="Calculation 2 8 10 3" xfId="6684"/>
    <cellStyle name="Calculation 2 8 10 3 2" xfId="6685"/>
    <cellStyle name="Calculation 2 8 10 4" xfId="6686"/>
    <cellStyle name="Calculation 2 8 10 5" xfId="41524"/>
    <cellStyle name="Calculation 2 8 11" xfId="6687"/>
    <cellStyle name="Calculation 2 8 11 2" xfId="6688"/>
    <cellStyle name="Calculation 2 8 11 2 2" xfId="6689"/>
    <cellStyle name="Calculation 2 8 11 2 3" xfId="41525"/>
    <cellStyle name="Calculation 2 8 11 3" xfId="6690"/>
    <cellStyle name="Calculation 2 8 11 3 2" xfId="6691"/>
    <cellStyle name="Calculation 2 8 11 4" xfId="6692"/>
    <cellStyle name="Calculation 2 8 11 5" xfId="41526"/>
    <cellStyle name="Calculation 2 8 12" xfId="6693"/>
    <cellStyle name="Calculation 2 8 12 2" xfId="6694"/>
    <cellStyle name="Calculation 2 8 12 2 2" xfId="6695"/>
    <cellStyle name="Calculation 2 8 12 2 3" xfId="41527"/>
    <cellStyle name="Calculation 2 8 12 3" xfId="6696"/>
    <cellStyle name="Calculation 2 8 12 3 2" xfId="6697"/>
    <cellStyle name="Calculation 2 8 12 4" xfId="6698"/>
    <cellStyle name="Calculation 2 8 12 5" xfId="41528"/>
    <cellStyle name="Calculation 2 8 13" xfId="6699"/>
    <cellStyle name="Calculation 2 8 13 2" xfId="6700"/>
    <cellStyle name="Calculation 2 8 13 2 2" xfId="6701"/>
    <cellStyle name="Calculation 2 8 13 2 3" xfId="41529"/>
    <cellStyle name="Calculation 2 8 13 3" xfId="6702"/>
    <cellStyle name="Calculation 2 8 13 3 2" xfId="6703"/>
    <cellStyle name="Calculation 2 8 13 4" xfId="6704"/>
    <cellStyle name="Calculation 2 8 13 5" xfId="41530"/>
    <cellStyle name="Calculation 2 8 14" xfId="6705"/>
    <cellStyle name="Calculation 2 8 14 2" xfId="6706"/>
    <cellStyle name="Calculation 2 8 14 2 2" xfId="6707"/>
    <cellStyle name="Calculation 2 8 14 2 3" xfId="41531"/>
    <cellStyle name="Calculation 2 8 14 3" xfId="6708"/>
    <cellStyle name="Calculation 2 8 14 3 2" xfId="6709"/>
    <cellStyle name="Calculation 2 8 14 4" xfId="6710"/>
    <cellStyle name="Calculation 2 8 14 5" xfId="41532"/>
    <cellStyle name="Calculation 2 8 15" xfId="6711"/>
    <cellStyle name="Calculation 2 8 15 2" xfId="6712"/>
    <cellStyle name="Calculation 2 8 15 2 2" xfId="6713"/>
    <cellStyle name="Calculation 2 8 15 2 3" xfId="41533"/>
    <cellStyle name="Calculation 2 8 15 3" xfId="6714"/>
    <cellStyle name="Calculation 2 8 15 3 2" xfId="6715"/>
    <cellStyle name="Calculation 2 8 15 4" xfId="6716"/>
    <cellStyle name="Calculation 2 8 15 5" xfId="41534"/>
    <cellStyle name="Calculation 2 8 16" xfId="6717"/>
    <cellStyle name="Calculation 2 8 16 2" xfId="6718"/>
    <cellStyle name="Calculation 2 8 16 2 2" xfId="6719"/>
    <cellStyle name="Calculation 2 8 16 2 3" xfId="41535"/>
    <cellStyle name="Calculation 2 8 16 3" xfId="6720"/>
    <cellStyle name="Calculation 2 8 16 3 2" xfId="6721"/>
    <cellStyle name="Calculation 2 8 16 4" xfId="6722"/>
    <cellStyle name="Calculation 2 8 16 5" xfId="41536"/>
    <cellStyle name="Calculation 2 8 17" xfId="6723"/>
    <cellStyle name="Calculation 2 8 17 2" xfId="6724"/>
    <cellStyle name="Calculation 2 8 17 2 2" xfId="6725"/>
    <cellStyle name="Calculation 2 8 17 2 3" xfId="41537"/>
    <cellStyle name="Calculation 2 8 17 3" xfId="6726"/>
    <cellStyle name="Calculation 2 8 17 3 2" xfId="6727"/>
    <cellStyle name="Calculation 2 8 17 4" xfId="6728"/>
    <cellStyle name="Calculation 2 8 17 5" xfId="41538"/>
    <cellStyle name="Calculation 2 8 18" xfId="6729"/>
    <cellStyle name="Calculation 2 8 18 2" xfId="6730"/>
    <cellStyle name="Calculation 2 8 18 2 2" xfId="6731"/>
    <cellStyle name="Calculation 2 8 18 2 3" xfId="41539"/>
    <cellStyle name="Calculation 2 8 18 3" xfId="6732"/>
    <cellStyle name="Calculation 2 8 18 3 2" xfId="6733"/>
    <cellStyle name="Calculation 2 8 18 4" xfId="6734"/>
    <cellStyle name="Calculation 2 8 18 5" xfId="41540"/>
    <cellStyle name="Calculation 2 8 19" xfId="6735"/>
    <cellStyle name="Calculation 2 8 19 2" xfId="6736"/>
    <cellStyle name="Calculation 2 8 19 2 2" xfId="6737"/>
    <cellStyle name="Calculation 2 8 19 2 3" xfId="41541"/>
    <cellStyle name="Calculation 2 8 19 3" xfId="6738"/>
    <cellStyle name="Calculation 2 8 19 3 2" xfId="6739"/>
    <cellStyle name="Calculation 2 8 19 4" xfId="6740"/>
    <cellStyle name="Calculation 2 8 19 5" xfId="41542"/>
    <cellStyle name="Calculation 2 8 2" xfId="6741"/>
    <cellStyle name="Calculation 2 8 2 2" xfId="6742"/>
    <cellStyle name="Calculation 2 8 2 2 2" xfId="6743"/>
    <cellStyle name="Calculation 2 8 2 2 3" xfId="41543"/>
    <cellStyle name="Calculation 2 8 2 3" xfId="6744"/>
    <cellStyle name="Calculation 2 8 2 3 2" xfId="6745"/>
    <cellStyle name="Calculation 2 8 2 4" xfId="6746"/>
    <cellStyle name="Calculation 2 8 2 5" xfId="41544"/>
    <cellStyle name="Calculation 2 8 20" xfId="6747"/>
    <cellStyle name="Calculation 2 8 20 2" xfId="6748"/>
    <cellStyle name="Calculation 2 8 20 2 2" xfId="41545"/>
    <cellStyle name="Calculation 2 8 20 2 3" xfId="41546"/>
    <cellStyle name="Calculation 2 8 20 3" xfId="41547"/>
    <cellStyle name="Calculation 2 8 20 4" xfId="41548"/>
    <cellStyle name="Calculation 2 8 20 5" xfId="41549"/>
    <cellStyle name="Calculation 2 8 21" xfId="6749"/>
    <cellStyle name="Calculation 2 8 21 2" xfId="6750"/>
    <cellStyle name="Calculation 2 8 22" xfId="6751"/>
    <cellStyle name="Calculation 2 8 22 2" xfId="6752"/>
    <cellStyle name="Calculation 2 8 3" xfId="6753"/>
    <cellStyle name="Calculation 2 8 3 2" xfId="6754"/>
    <cellStyle name="Calculation 2 8 3 2 2" xfId="6755"/>
    <cellStyle name="Calculation 2 8 3 2 3" xfId="41550"/>
    <cellStyle name="Calculation 2 8 3 3" xfId="6756"/>
    <cellStyle name="Calculation 2 8 3 3 2" xfId="6757"/>
    <cellStyle name="Calculation 2 8 3 4" xfId="6758"/>
    <cellStyle name="Calculation 2 8 3 5" xfId="41551"/>
    <cellStyle name="Calculation 2 8 4" xfId="6759"/>
    <cellStyle name="Calculation 2 8 4 2" xfId="6760"/>
    <cellStyle name="Calculation 2 8 4 2 2" xfId="6761"/>
    <cellStyle name="Calculation 2 8 4 2 3" xfId="41552"/>
    <cellStyle name="Calculation 2 8 4 3" xfId="6762"/>
    <cellStyle name="Calculation 2 8 4 3 2" xfId="6763"/>
    <cellStyle name="Calculation 2 8 4 4" xfId="6764"/>
    <cellStyle name="Calculation 2 8 4 5" xfId="41553"/>
    <cellStyle name="Calculation 2 8 5" xfId="6765"/>
    <cellStyle name="Calculation 2 8 5 2" xfId="6766"/>
    <cellStyle name="Calculation 2 8 5 2 2" xfId="6767"/>
    <cellStyle name="Calculation 2 8 5 2 3" xfId="41554"/>
    <cellStyle name="Calculation 2 8 5 3" xfId="6768"/>
    <cellStyle name="Calculation 2 8 5 3 2" xfId="6769"/>
    <cellStyle name="Calculation 2 8 5 4" xfId="6770"/>
    <cellStyle name="Calculation 2 8 5 5" xfId="41555"/>
    <cellStyle name="Calculation 2 8 6" xfId="6771"/>
    <cellStyle name="Calculation 2 8 6 2" xfId="6772"/>
    <cellStyle name="Calculation 2 8 6 2 2" xfId="6773"/>
    <cellStyle name="Calculation 2 8 6 2 3" xfId="41556"/>
    <cellStyle name="Calculation 2 8 6 3" xfId="6774"/>
    <cellStyle name="Calculation 2 8 6 3 2" xfId="6775"/>
    <cellStyle name="Calculation 2 8 6 4" xfId="6776"/>
    <cellStyle name="Calculation 2 8 6 5" xfId="41557"/>
    <cellStyle name="Calculation 2 8 7" xfId="6777"/>
    <cellStyle name="Calculation 2 8 7 2" xfId="6778"/>
    <cellStyle name="Calculation 2 8 7 2 2" xfId="6779"/>
    <cellStyle name="Calculation 2 8 7 2 3" xfId="41558"/>
    <cellStyle name="Calculation 2 8 7 3" xfId="6780"/>
    <cellStyle name="Calculation 2 8 7 3 2" xfId="6781"/>
    <cellStyle name="Calculation 2 8 7 4" xfId="6782"/>
    <cellStyle name="Calculation 2 8 7 5" xfId="41559"/>
    <cellStyle name="Calculation 2 8 8" xfId="6783"/>
    <cellStyle name="Calculation 2 8 8 2" xfId="6784"/>
    <cellStyle name="Calculation 2 8 8 2 2" xfId="6785"/>
    <cellStyle name="Calculation 2 8 8 2 3" xfId="41560"/>
    <cellStyle name="Calculation 2 8 8 3" xfId="6786"/>
    <cellStyle name="Calculation 2 8 8 3 2" xfId="6787"/>
    <cellStyle name="Calculation 2 8 8 4" xfId="6788"/>
    <cellStyle name="Calculation 2 8 8 5" xfId="41561"/>
    <cellStyle name="Calculation 2 8 9" xfId="6789"/>
    <cellStyle name="Calculation 2 8 9 2" xfId="6790"/>
    <cellStyle name="Calculation 2 8 9 2 2" xfId="6791"/>
    <cellStyle name="Calculation 2 8 9 2 3" xfId="41562"/>
    <cellStyle name="Calculation 2 8 9 3" xfId="6792"/>
    <cellStyle name="Calculation 2 8 9 3 2" xfId="6793"/>
    <cellStyle name="Calculation 2 8 9 4" xfId="6794"/>
    <cellStyle name="Calculation 2 8 9 5" xfId="41563"/>
    <cellStyle name="Calculation 2 9" xfId="6795"/>
    <cellStyle name="Calculation 2 9 2" xfId="6796"/>
    <cellStyle name="Calculation 2 9 2 2" xfId="6797"/>
    <cellStyle name="Calculation 2 9 3" xfId="6798"/>
    <cellStyle name="Calculation 2 9 3 2" xfId="6799"/>
    <cellStyle name="Calculation 20" xfId="6800"/>
    <cellStyle name="Calculation 20 2" xfId="6801"/>
    <cellStyle name="Calculation 20 2 2" xfId="6802"/>
    <cellStyle name="Calculation 20 2 3" xfId="41564"/>
    <cellStyle name="Calculation 20 3" xfId="6803"/>
    <cellStyle name="Calculation 20 3 2" xfId="6804"/>
    <cellStyle name="Calculation 20 4" xfId="6805"/>
    <cellStyle name="Calculation 20 5" xfId="41565"/>
    <cellStyle name="Calculation 21" xfId="6806"/>
    <cellStyle name="Calculation 21 2" xfId="6807"/>
    <cellStyle name="Calculation 21 2 2" xfId="6808"/>
    <cellStyle name="Calculation 21 2 3" xfId="41566"/>
    <cellStyle name="Calculation 21 3" xfId="6809"/>
    <cellStyle name="Calculation 21 3 2" xfId="6810"/>
    <cellStyle name="Calculation 21 4" xfId="6811"/>
    <cellStyle name="Calculation 21 5" xfId="41567"/>
    <cellStyle name="Calculation 22" xfId="6812"/>
    <cellStyle name="Calculation 22 2" xfId="6813"/>
    <cellStyle name="Calculation 22 2 2" xfId="6814"/>
    <cellStyle name="Calculation 22 2 3" xfId="41568"/>
    <cellStyle name="Calculation 22 3" xfId="6815"/>
    <cellStyle name="Calculation 22 3 2" xfId="6816"/>
    <cellStyle name="Calculation 22 4" xfId="6817"/>
    <cellStyle name="Calculation 22 5" xfId="41569"/>
    <cellStyle name="Calculation 23" xfId="6818"/>
    <cellStyle name="Calculation 23 2" xfId="6819"/>
    <cellStyle name="Calculation 23 2 2" xfId="6820"/>
    <cellStyle name="Calculation 23 2 3" xfId="41570"/>
    <cellStyle name="Calculation 23 3" xfId="6821"/>
    <cellStyle name="Calculation 23 3 2" xfId="6822"/>
    <cellStyle name="Calculation 23 4" xfId="6823"/>
    <cellStyle name="Calculation 23 5" xfId="41571"/>
    <cellStyle name="Calculation 24" xfId="6824"/>
    <cellStyle name="Calculation 24 2" xfId="6825"/>
    <cellStyle name="Calculation 24 2 2" xfId="6826"/>
    <cellStyle name="Calculation 24 2 3" xfId="41572"/>
    <cellStyle name="Calculation 24 3" xfId="6827"/>
    <cellStyle name="Calculation 24 3 2" xfId="6828"/>
    <cellStyle name="Calculation 24 4" xfId="6829"/>
    <cellStyle name="Calculation 24 5" xfId="41573"/>
    <cellStyle name="Calculation 25" xfId="6830"/>
    <cellStyle name="Calculation 25 2" xfId="6831"/>
    <cellStyle name="Calculation 25 2 2" xfId="6832"/>
    <cellStyle name="Calculation 25 2 3" xfId="41574"/>
    <cellStyle name="Calculation 25 3" xfId="6833"/>
    <cellStyle name="Calculation 25 3 2" xfId="6834"/>
    <cellStyle name="Calculation 25 4" xfId="6835"/>
    <cellStyle name="Calculation 25 5" xfId="41575"/>
    <cellStyle name="Calculation 26" xfId="6836"/>
    <cellStyle name="Calculation 26 2" xfId="6837"/>
    <cellStyle name="Calculation 26 2 2" xfId="6838"/>
    <cellStyle name="Calculation 26 2 3" xfId="41576"/>
    <cellStyle name="Calculation 26 3" xfId="6839"/>
    <cellStyle name="Calculation 26 3 2" xfId="6840"/>
    <cellStyle name="Calculation 26 4" xfId="6841"/>
    <cellStyle name="Calculation 26 5" xfId="41577"/>
    <cellStyle name="Calculation 27" xfId="6842"/>
    <cellStyle name="Calculation 27 2" xfId="6843"/>
    <cellStyle name="Calculation 27 2 2" xfId="6844"/>
    <cellStyle name="Calculation 27 2 3" xfId="41578"/>
    <cellStyle name="Calculation 27 3" xfId="6845"/>
    <cellStyle name="Calculation 27 3 2" xfId="6846"/>
    <cellStyle name="Calculation 27 4" xfId="6847"/>
    <cellStyle name="Calculation 27 5" xfId="41579"/>
    <cellStyle name="Calculation 28" xfId="6848"/>
    <cellStyle name="Calculation 28 2" xfId="6849"/>
    <cellStyle name="Calculation 28 2 2" xfId="6850"/>
    <cellStyle name="Calculation 28 2 3" xfId="41580"/>
    <cellStyle name="Calculation 28 3" xfId="6851"/>
    <cellStyle name="Calculation 28 3 2" xfId="6852"/>
    <cellStyle name="Calculation 28 4" xfId="6853"/>
    <cellStyle name="Calculation 28 5" xfId="41581"/>
    <cellStyle name="Calculation 29" xfId="6854"/>
    <cellStyle name="Calculation 29 2" xfId="6855"/>
    <cellStyle name="Calculation 29 2 2" xfId="6856"/>
    <cellStyle name="Calculation 29 2 3" xfId="41582"/>
    <cellStyle name="Calculation 29 3" xfId="6857"/>
    <cellStyle name="Calculation 29 3 2" xfId="6858"/>
    <cellStyle name="Calculation 29 4" xfId="6859"/>
    <cellStyle name="Calculation 29 5" xfId="41583"/>
    <cellStyle name="Calculation 3" xfId="6860"/>
    <cellStyle name="Calculation 3 10" xfId="6861"/>
    <cellStyle name="Calculation 3 10 2" xfId="6862"/>
    <cellStyle name="Calculation 3 10 2 2" xfId="6863"/>
    <cellStyle name="Calculation 3 10 2 3" xfId="41584"/>
    <cellStyle name="Calculation 3 10 3" xfId="6864"/>
    <cellStyle name="Calculation 3 10 3 2" xfId="6865"/>
    <cellStyle name="Calculation 3 10 4" xfId="6866"/>
    <cellStyle name="Calculation 3 10 5" xfId="41585"/>
    <cellStyle name="Calculation 3 11" xfId="6867"/>
    <cellStyle name="Calculation 3 11 2" xfId="6868"/>
    <cellStyle name="Calculation 3 11 2 2" xfId="6869"/>
    <cellStyle name="Calculation 3 11 2 3" xfId="41586"/>
    <cellStyle name="Calculation 3 11 3" xfId="6870"/>
    <cellStyle name="Calculation 3 11 3 2" xfId="6871"/>
    <cellStyle name="Calculation 3 11 4" xfId="6872"/>
    <cellStyle name="Calculation 3 11 5" xfId="41587"/>
    <cellStyle name="Calculation 3 12" xfId="6873"/>
    <cellStyle name="Calculation 3 12 2" xfId="6874"/>
    <cellStyle name="Calculation 3 12 2 2" xfId="6875"/>
    <cellStyle name="Calculation 3 12 2 3" xfId="41588"/>
    <cellStyle name="Calculation 3 12 3" xfId="6876"/>
    <cellStyle name="Calculation 3 12 3 2" xfId="6877"/>
    <cellStyle name="Calculation 3 12 4" xfId="6878"/>
    <cellStyle name="Calculation 3 12 5" xfId="41589"/>
    <cellStyle name="Calculation 3 13" xfId="6879"/>
    <cellStyle name="Calculation 3 13 2" xfId="6880"/>
    <cellStyle name="Calculation 3 13 2 2" xfId="6881"/>
    <cellStyle name="Calculation 3 13 2 3" xfId="41590"/>
    <cellStyle name="Calculation 3 13 3" xfId="6882"/>
    <cellStyle name="Calculation 3 13 3 2" xfId="6883"/>
    <cellStyle name="Calculation 3 13 4" xfId="6884"/>
    <cellStyle name="Calculation 3 13 5" xfId="41591"/>
    <cellStyle name="Calculation 3 14" xfId="6885"/>
    <cellStyle name="Calculation 3 14 2" xfId="6886"/>
    <cellStyle name="Calculation 3 14 2 2" xfId="6887"/>
    <cellStyle name="Calculation 3 14 2 3" xfId="41592"/>
    <cellStyle name="Calculation 3 14 3" xfId="6888"/>
    <cellStyle name="Calculation 3 14 3 2" xfId="6889"/>
    <cellStyle name="Calculation 3 14 4" xfId="6890"/>
    <cellStyle name="Calculation 3 14 5" xfId="41593"/>
    <cellStyle name="Calculation 3 15" xfId="6891"/>
    <cellStyle name="Calculation 3 15 2" xfId="6892"/>
    <cellStyle name="Calculation 3 15 2 2" xfId="6893"/>
    <cellStyle name="Calculation 3 15 2 3" xfId="41594"/>
    <cellStyle name="Calculation 3 15 3" xfId="6894"/>
    <cellStyle name="Calculation 3 15 3 2" xfId="6895"/>
    <cellStyle name="Calculation 3 15 4" xfId="6896"/>
    <cellStyle name="Calculation 3 15 5" xfId="41595"/>
    <cellStyle name="Calculation 3 16" xfId="6897"/>
    <cellStyle name="Calculation 3 16 2" xfId="6898"/>
    <cellStyle name="Calculation 3 16 2 2" xfId="6899"/>
    <cellStyle name="Calculation 3 16 2 3" xfId="41596"/>
    <cellStyle name="Calculation 3 16 3" xfId="6900"/>
    <cellStyle name="Calculation 3 16 3 2" xfId="6901"/>
    <cellStyle name="Calculation 3 16 4" xfId="6902"/>
    <cellStyle name="Calculation 3 16 5" xfId="41597"/>
    <cellStyle name="Calculation 3 17" xfId="6903"/>
    <cellStyle name="Calculation 3 17 2" xfId="6904"/>
    <cellStyle name="Calculation 3 17 2 2" xfId="6905"/>
    <cellStyle name="Calculation 3 17 2 3" xfId="41598"/>
    <cellStyle name="Calculation 3 17 3" xfId="6906"/>
    <cellStyle name="Calculation 3 17 3 2" xfId="6907"/>
    <cellStyle name="Calculation 3 17 4" xfId="6908"/>
    <cellStyle name="Calculation 3 17 5" xfId="41599"/>
    <cellStyle name="Calculation 3 18" xfId="6909"/>
    <cellStyle name="Calculation 3 18 2" xfId="6910"/>
    <cellStyle name="Calculation 3 18 2 2" xfId="6911"/>
    <cellStyle name="Calculation 3 18 2 3" xfId="41600"/>
    <cellStyle name="Calculation 3 18 3" xfId="6912"/>
    <cellStyle name="Calculation 3 18 3 2" xfId="6913"/>
    <cellStyle name="Calculation 3 18 4" xfId="6914"/>
    <cellStyle name="Calculation 3 18 5" xfId="41601"/>
    <cellStyle name="Calculation 3 19" xfId="6915"/>
    <cellStyle name="Calculation 3 19 2" xfId="6916"/>
    <cellStyle name="Calculation 3 19 2 2" xfId="6917"/>
    <cellStyle name="Calculation 3 19 2 3" xfId="41602"/>
    <cellStyle name="Calculation 3 19 3" xfId="6918"/>
    <cellStyle name="Calculation 3 19 3 2" xfId="6919"/>
    <cellStyle name="Calculation 3 19 4" xfId="6920"/>
    <cellStyle name="Calculation 3 19 5" xfId="41603"/>
    <cellStyle name="Calculation 3 2" xfId="6921"/>
    <cellStyle name="Calculation 3 2 10" xfId="6922"/>
    <cellStyle name="Calculation 3 2 10 2" xfId="6923"/>
    <cellStyle name="Calculation 3 2 10 2 2" xfId="6924"/>
    <cellStyle name="Calculation 3 2 10 2 3" xfId="41604"/>
    <cellStyle name="Calculation 3 2 10 3" xfId="6925"/>
    <cellStyle name="Calculation 3 2 10 3 2" xfId="6926"/>
    <cellStyle name="Calculation 3 2 10 4" xfId="6927"/>
    <cellStyle name="Calculation 3 2 10 5" xfId="41605"/>
    <cellStyle name="Calculation 3 2 11" xfId="6928"/>
    <cellStyle name="Calculation 3 2 11 2" xfId="6929"/>
    <cellStyle name="Calculation 3 2 11 2 2" xfId="6930"/>
    <cellStyle name="Calculation 3 2 11 2 3" xfId="41606"/>
    <cellStyle name="Calculation 3 2 11 3" xfId="6931"/>
    <cellStyle name="Calculation 3 2 11 3 2" xfId="6932"/>
    <cellStyle name="Calculation 3 2 11 4" xfId="6933"/>
    <cellStyle name="Calculation 3 2 11 5" xfId="41607"/>
    <cellStyle name="Calculation 3 2 12" xfId="6934"/>
    <cellStyle name="Calculation 3 2 12 2" xfId="6935"/>
    <cellStyle name="Calculation 3 2 12 2 2" xfId="6936"/>
    <cellStyle name="Calculation 3 2 12 2 3" xfId="41608"/>
    <cellStyle name="Calculation 3 2 12 3" xfId="6937"/>
    <cellStyle name="Calculation 3 2 12 3 2" xfId="6938"/>
    <cellStyle name="Calculation 3 2 12 4" xfId="6939"/>
    <cellStyle name="Calculation 3 2 12 5" xfId="41609"/>
    <cellStyle name="Calculation 3 2 13" xfId="6940"/>
    <cellStyle name="Calculation 3 2 13 2" xfId="6941"/>
    <cellStyle name="Calculation 3 2 13 2 2" xfId="6942"/>
    <cellStyle name="Calculation 3 2 13 2 3" xfId="41610"/>
    <cellStyle name="Calculation 3 2 13 3" xfId="6943"/>
    <cellStyle name="Calculation 3 2 13 3 2" xfId="6944"/>
    <cellStyle name="Calculation 3 2 13 4" xfId="6945"/>
    <cellStyle name="Calculation 3 2 13 5" xfId="41611"/>
    <cellStyle name="Calculation 3 2 14" xfId="6946"/>
    <cellStyle name="Calculation 3 2 14 2" xfId="6947"/>
    <cellStyle name="Calculation 3 2 14 2 2" xfId="6948"/>
    <cellStyle name="Calculation 3 2 14 2 3" xfId="41612"/>
    <cellStyle name="Calculation 3 2 14 3" xfId="6949"/>
    <cellStyle name="Calculation 3 2 14 3 2" xfId="6950"/>
    <cellStyle name="Calculation 3 2 14 4" xfId="6951"/>
    <cellStyle name="Calculation 3 2 14 5" xfId="41613"/>
    <cellStyle name="Calculation 3 2 15" xfId="6952"/>
    <cellStyle name="Calculation 3 2 15 2" xfId="6953"/>
    <cellStyle name="Calculation 3 2 15 2 2" xfId="6954"/>
    <cellStyle name="Calculation 3 2 15 2 3" xfId="41614"/>
    <cellStyle name="Calculation 3 2 15 3" xfId="6955"/>
    <cellStyle name="Calculation 3 2 15 3 2" xfId="6956"/>
    <cellStyle name="Calculation 3 2 15 4" xfId="6957"/>
    <cellStyle name="Calculation 3 2 15 5" xfId="41615"/>
    <cellStyle name="Calculation 3 2 16" xfId="6958"/>
    <cellStyle name="Calculation 3 2 16 2" xfId="6959"/>
    <cellStyle name="Calculation 3 2 16 2 2" xfId="6960"/>
    <cellStyle name="Calculation 3 2 16 2 3" xfId="41616"/>
    <cellStyle name="Calculation 3 2 16 3" xfId="6961"/>
    <cellStyle name="Calculation 3 2 16 3 2" xfId="6962"/>
    <cellStyle name="Calculation 3 2 16 4" xfId="6963"/>
    <cellStyle name="Calculation 3 2 16 5" xfId="41617"/>
    <cellStyle name="Calculation 3 2 17" xfId="6964"/>
    <cellStyle name="Calculation 3 2 17 2" xfId="6965"/>
    <cellStyle name="Calculation 3 2 17 2 2" xfId="6966"/>
    <cellStyle name="Calculation 3 2 17 2 3" xfId="41618"/>
    <cellStyle name="Calculation 3 2 17 3" xfId="6967"/>
    <cellStyle name="Calculation 3 2 17 3 2" xfId="6968"/>
    <cellStyle name="Calculation 3 2 17 4" xfId="6969"/>
    <cellStyle name="Calculation 3 2 17 5" xfId="41619"/>
    <cellStyle name="Calculation 3 2 18" xfId="6970"/>
    <cellStyle name="Calculation 3 2 18 2" xfId="6971"/>
    <cellStyle name="Calculation 3 2 18 2 2" xfId="6972"/>
    <cellStyle name="Calculation 3 2 18 2 3" xfId="41620"/>
    <cellStyle name="Calculation 3 2 18 3" xfId="6973"/>
    <cellStyle name="Calculation 3 2 18 3 2" xfId="6974"/>
    <cellStyle name="Calculation 3 2 18 4" xfId="6975"/>
    <cellStyle name="Calculation 3 2 18 5" xfId="41621"/>
    <cellStyle name="Calculation 3 2 19" xfId="6976"/>
    <cellStyle name="Calculation 3 2 19 2" xfId="6977"/>
    <cellStyle name="Calculation 3 2 19 2 2" xfId="6978"/>
    <cellStyle name="Calculation 3 2 19 2 3" xfId="41622"/>
    <cellStyle name="Calculation 3 2 19 3" xfId="6979"/>
    <cellStyle name="Calculation 3 2 19 3 2" xfId="6980"/>
    <cellStyle name="Calculation 3 2 19 4" xfId="6981"/>
    <cellStyle name="Calculation 3 2 19 5" xfId="41623"/>
    <cellStyle name="Calculation 3 2 2" xfId="6982"/>
    <cellStyle name="Calculation 3 2 2 2" xfId="6983"/>
    <cellStyle name="Calculation 3 2 2 2 2" xfId="6984"/>
    <cellStyle name="Calculation 3 2 2 2 3" xfId="41624"/>
    <cellStyle name="Calculation 3 2 2 3" xfId="6985"/>
    <cellStyle name="Calculation 3 2 2 3 2" xfId="6986"/>
    <cellStyle name="Calculation 3 2 2 4" xfId="6987"/>
    <cellStyle name="Calculation 3 2 2 5" xfId="41625"/>
    <cellStyle name="Calculation 3 2 20" xfId="6988"/>
    <cellStyle name="Calculation 3 2 20 2" xfId="6989"/>
    <cellStyle name="Calculation 3 2 20 2 2" xfId="41626"/>
    <cellStyle name="Calculation 3 2 20 2 3" xfId="41627"/>
    <cellStyle name="Calculation 3 2 20 3" xfId="41628"/>
    <cellStyle name="Calculation 3 2 20 4" xfId="41629"/>
    <cellStyle name="Calculation 3 2 20 5" xfId="41630"/>
    <cellStyle name="Calculation 3 2 21" xfId="6990"/>
    <cellStyle name="Calculation 3 2 21 2" xfId="6991"/>
    <cellStyle name="Calculation 3 2 22" xfId="6992"/>
    <cellStyle name="Calculation 3 2 22 2" xfId="6993"/>
    <cellStyle name="Calculation 3 2 3" xfId="6994"/>
    <cellStyle name="Calculation 3 2 3 2" xfId="6995"/>
    <cellStyle name="Calculation 3 2 3 2 2" xfId="6996"/>
    <cellStyle name="Calculation 3 2 3 2 3" xfId="41631"/>
    <cellStyle name="Calculation 3 2 3 3" xfId="6997"/>
    <cellStyle name="Calculation 3 2 3 3 2" xfId="6998"/>
    <cellStyle name="Calculation 3 2 3 4" xfId="6999"/>
    <cellStyle name="Calculation 3 2 3 5" xfId="41632"/>
    <cellStyle name="Calculation 3 2 4" xfId="7000"/>
    <cellStyle name="Calculation 3 2 4 2" xfId="7001"/>
    <cellStyle name="Calculation 3 2 4 2 2" xfId="7002"/>
    <cellStyle name="Calculation 3 2 4 2 3" xfId="41633"/>
    <cellStyle name="Calculation 3 2 4 3" xfId="7003"/>
    <cellStyle name="Calculation 3 2 4 3 2" xfId="7004"/>
    <cellStyle name="Calculation 3 2 4 4" xfId="7005"/>
    <cellStyle name="Calculation 3 2 4 5" xfId="41634"/>
    <cellStyle name="Calculation 3 2 5" xfId="7006"/>
    <cellStyle name="Calculation 3 2 5 2" xfId="7007"/>
    <cellStyle name="Calculation 3 2 5 2 2" xfId="7008"/>
    <cellStyle name="Calculation 3 2 5 2 3" xfId="41635"/>
    <cellStyle name="Calculation 3 2 5 3" xfId="7009"/>
    <cellStyle name="Calculation 3 2 5 3 2" xfId="7010"/>
    <cellStyle name="Calculation 3 2 5 4" xfId="7011"/>
    <cellStyle name="Calculation 3 2 5 5" xfId="41636"/>
    <cellStyle name="Calculation 3 2 6" xfId="7012"/>
    <cellStyle name="Calculation 3 2 6 2" xfId="7013"/>
    <cellStyle name="Calculation 3 2 6 2 2" xfId="7014"/>
    <cellStyle name="Calculation 3 2 6 2 3" xfId="41637"/>
    <cellStyle name="Calculation 3 2 6 3" xfId="7015"/>
    <cellStyle name="Calculation 3 2 6 3 2" xfId="7016"/>
    <cellStyle name="Calculation 3 2 6 4" xfId="7017"/>
    <cellStyle name="Calculation 3 2 6 5" xfId="41638"/>
    <cellStyle name="Calculation 3 2 7" xfId="7018"/>
    <cellStyle name="Calculation 3 2 7 2" xfId="7019"/>
    <cellStyle name="Calculation 3 2 7 2 2" xfId="7020"/>
    <cellStyle name="Calculation 3 2 7 2 3" xfId="41639"/>
    <cellStyle name="Calculation 3 2 7 3" xfId="7021"/>
    <cellStyle name="Calculation 3 2 7 3 2" xfId="7022"/>
    <cellStyle name="Calculation 3 2 7 4" xfId="7023"/>
    <cellStyle name="Calculation 3 2 7 5" xfId="41640"/>
    <cellStyle name="Calculation 3 2 8" xfId="7024"/>
    <cellStyle name="Calculation 3 2 8 2" xfId="7025"/>
    <cellStyle name="Calculation 3 2 8 2 2" xfId="7026"/>
    <cellStyle name="Calculation 3 2 8 2 3" xfId="41641"/>
    <cellStyle name="Calculation 3 2 8 3" xfId="7027"/>
    <cellStyle name="Calculation 3 2 8 3 2" xfId="7028"/>
    <cellStyle name="Calculation 3 2 8 4" xfId="7029"/>
    <cellStyle name="Calculation 3 2 8 5" xfId="41642"/>
    <cellStyle name="Calculation 3 2 9" xfId="7030"/>
    <cellStyle name="Calculation 3 2 9 2" xfId="7031"/>
    <cellStyle name="Calculation 3 2 9 2 2" xfId="7032"/>
    <cellStyle name="Calculation 3 2 9 2 3" xfId="41643"/>
    <cellStyle name="Calculation 3 2 9 3" xfId="7033"/>
    <cellStyle name="Calculation 3 2 9 3 2" xfId="7034"/>
    <cellStyle name="Calculation 3 2 9 4" xfId="7035"/>
    <cellStyle name="Calculation 3 2 9 5" xfId="41644"/>
    <cellStyle name="Calculation 3 20" xfId="7036"/>
    <cellStyle name="Calculation 3 20 2" xfId="7037"/>
    <cellStyle name="Calculation 3 20 2 2" xfId="7038"/>
    <cellStyle name="Calculation 3 20 2 3" xfId="41645"/>
    <cellStyle name="Calculation 3 20 3" xfId="7039"/>
    <cellStyle name="Calculation 3 20 3 2" xfId="7040"/>
    <cellStyle name="Calculation 3 20 4" xfId="7041"/>
    <cellStyle name="Calculation 3 20 5" xfId="41646"/>
    <cellStyle name="Calculation 3 21" xfId="7042"/>
    <cellStyle name="Calculation 3 21 2" xfId="7043"/>
    <cellStyle name="Calculation 3 21 2 2" xfId="7044"/>
    <cellStyle name="Calculation 3 21 2 3" xfId="41647"/>
    <cellStyle name="Calculation 3 21 3" xfId="7045"/>
    <cellStyle name="Calculation 3 21 3 2" xfId="7046"/>
    <cellStyle name="Calculation 3 21 4" xfId="7047"/>
    <cellStyle name="Calculation 3 21 5" xfId="41648"/>
    <cellStyle name="Calculation 3 22" xfId="7048"/>
    <cellStyle name="Calculation 3 22 2" xfId="7049"/>
    <cellStyle name="Calculation 3 22 2 2" xfId="7050"/>
    <cellStyle name="Calculation 3 22 2 3" xfId="41649"/>
    <cellStyle name="Calculation 3 22 3" xfId="7051"/>
    <cellStyle name="Calculation 3 22 3 2" xfId="7052"/>
    <cellStyle name="Calculation 3 22 4" xfId="7053"/>
    <cellStyle name="Calculation 3 22 5" xfId="41650"/>
    <cellStyle name="Calculation 3 23" xfId="7054"/>
    <cellStyle name="Calculation 3 23 2" xfId="7055"/>
    <cellStyle name="Calculation 3 24" xfId="7056"/>
    <cellStyle name="Calculation 3 24 2" xfId="7057"/>
    <cellStyle name="Calculation 3 3" xfId="7058"/>
    <cellStyle name="Calculation 3 3 10" xfId="7059"/>
    <cellStyle name="Calculation 3 3 10 2" xfId="7060"/>
    <cellStyle name="Calculation 3 3 10 2 2" xfId="7061"/>
    <cellStyle name="Calculation 3 3 10 2 3" xfId="41651"/>
    <cellStyle name="Calculation 3 3 10 3" xfId="7062"/>
    <cellStyle name="Calculation 3 3 10 3 2" xfId="7063"/>
    <cellStyle name="Calculation 3 3 10 4" xfId="7064"/>
    <cellStyle name="Calculation 3 3 10 5" xfId="41652"/>
    <cellStyle name="Calculation 3 3 11" xfId="7065"/>
    <cellStyle name="Calculation 3 3 11 2" xfId="7066"/>
    <cellStyle name="Calculation 3 3 11 2 2" xfId="7067"/>
    <cellStyle name="Calculation 3 3 11 2 3" xfId="41653"/>
    <cellStyle name="Calculation 3 3 11 3" xfId="7068"/>
    <cellStyle name="Calculation 3 3 11 3 2" xfId="7069"/>
    <cellStyle name="Calculation 3 3 11 4" xfId="7070"/>
    <cellStyle name="Calculation 3 3 11 5" xfId="41654"/>
    <cellStyle name="Calculation 3 3 12" xfId="7071"/>
    <cellStyle name="Calculation 3 3 12 2" xfId="7072"/>
    <cellStyle name="Calculation 3 3 12 2 2" xfId="7073"/>
    <cellStyle name="Calculation 3 3 12 2 3" xfId="41655"/>
    <cellStyle name="Calculation 3 3 12 3" xfId="7074"/>
    <cellStyle name="Calculation 3 3 12 3 2" xfId="7075"/>
    <cellStyle name="Calculation 3 3 12 4" xfId="7076"/>
    <cellStyle name="Calculation 3 3 12 5" xfId="41656"/>
    <cellStyle name="Calculation 3 3 13" xfId="7077"/>
    <cellStyle name="Calculation 3 3 13 2" xfId="7078"/>
    <cellStyle name="Calculation 3 3 13 2 2" xfId="7079"/>
    <cellStyle name="Calculation 3 3 13 2 3" xfId="41657"/>
    <cellStyle name="Calculation 3 3 13 3" xfId="7080"/>
    <cellStyle name="Calculation 3 3 13 3 2" xfId="7081"/>
    <cellStyle name="Calculation 3 3 13 4" xfId="7082"/>
    <cellStyle name="Calculation 3 3 13 5" xfId="41658"/>
    <cellStyle name="Calculation 3 3 14" xfId="7083"/>
    <cellStyle name="Calculation 3 3 14 2" xfId="7084"/>
    <cellStyle name="Calculation 3 3 14 2 2" xfId="7085"/>
    <cellStyle name="Calculation 3 3 14 2 3" xfId="41659"/>
    <cellStyle name="Calculation 3 3 14 3" xfId="7086"/>
    <cellStyle name="Calculation 3 3 14 3 2" xfId="7087"/>
    <cellStyle name="Calculation 3 3 14 4" xfId="7088"/>
    <cellStyle name="Calculation 3 3 14 5" xfId="41660"/>
    <cellStyle name="Calculation 3 3 15" xfId="7089"/>
    <cellStyle name="Calculation 3 3 15 2" xfId="7090"/>
    <cellStyle name="Calculation 3 3 15 2 2" xfId="7091"/>
    <cellStyle name="Calculation 3 3 15 2 3" xfId="41661"/>
    <cellStyle name="Calculation 3 3 15 3" xfId="7092"/>
    <cellStyle name="Calculation 3 3 15 3 2" xfId="7093"/>
    <cellStyle name="Calculation 3 3 15 4" xfId="7094"/>
    <cellStyle name="Calculation 3 3 15 5" xfId="41662"/>
    <cellStyle name="Calculation 3 3 16" xfId="7095"/>
    <cellStyle name="Calculation 3 3 16 2" xfId="7096"/>
    <cellStyle name="Calculation 3 3 16 2 2" xfId="7097"/>
    <cellStyle name="Calculation 3 3 16 2 3" xfId="41663"/>
    <cellStyle name="Calculation 3 3 16 3" xfId="7098"/>
    <cellStyle name="Calculation 3 3 16 3 2" xfId="7099"/>
    <cellStyle name="Calculation 3 3 16 4" xfId="7100"/>
    <cellStyle name="Calculation 3 3 16 5" xfId="41664"/>
    <cellStyle name="Calculation 3 3 17" xfId="7101"/>
    <cellStyle name="Calculation 3 3 17 2" xfId="7102"/>
    <cellStyle name="Calculation 3 3 17 2 2" xfId="7103"/>
    <cellStyle name="Calculation 3 3 17 2 3" xfId="41665"/>
    <cellStyle name="Calculation 3 3 17 3" xfId="7104"/>
    <cellStyle name="Calculation 3 3 17 3 2" xfId="7105"/>
    <cellStyle name="Calculation 3 3 17 4" xfId="7106"/>
    <cellStyle name="Calculation 3 3 17 5" xfId="41666"/>
    <cellStyle name="Calculation 3 3 18" xfId="7107"/>
    <cellStyle name="Calculation 3 3 18 2" xfId="7108"/>
    <cellStyle name="Calculation 3 3 18 2 2" xfId="7109"/>
    <cellStyle name="Calculation 3 3 18 2 3" xfId="41667"/>
    <cellStyle name="Calculation 3 3 18 3" xfId="7110"/>
    <cellStyle name="Calculation 3 3 18 3 2" xfId="7111"/>
    <cellStyle name="Calculation 3 3 18 4" xfId="7112"/>
    <cellStyle name="Calculation 3 3 18 5" xfId="41668"/>
    <cellStyle name="Calculation 3 3 19" xfId="7113"/>
    <cellStyle name="Calculation 3 3 19 2" xfId="7114"/>
    <cellStyle name="Calculation 3 3 19 2 2" xfId="7115"/>
    <cellStyle name="Calculation 3 3 19 2 3" xfId="41669"/>
    <cellStyle name="Calculation 3 3 19 3" xfId="7116"/>
    <cellStyle name="Calculation 3 3 19 3 2" xfId="7117"/>
    <cellStyle name="Calculation 3 3 19 4" xfId="7118"/>
    <cellStyle name="Calculation 3 3 19 5" xfId="41670"/>
    <cellStyle name="Calculation 3 3 2" xfId="7119"/>
    <cellStyle name="Calculation 3 3 2 2" xfId="7120"/>
    <cellStyle name="Calculation 3 3 2 2 2" xfId="7121"/>
    <cellStyle name="Calculation 3 3 2 2 3" xfId="41671"/>
    <cellStyle name="Calculation 3 3 2 3" xfId="7122"/>
    <cellStyle name="Calculation 3 3 2 3 2" xfId="7123"/>
    <cellStyle name="Calculation 3 3 2 4" xfId="7124"/>
    <cellStyle name="Calculation 3 3 2 5" xfId="41672"/>
    <cellStyle name="Calculation 3 3 20" xfId="7125"/>
    <cellStyle name="Calculation 3 3 20 2" xfId="7126"/>
    <cellStyle name="Calculation 3 3 20 2 2" xfId="41673"/>
    <cellStyle name="Calculation 3 3 20 2 3" xfId="41674"/>
    <cellStyle name="Calculation 3 3 20 3" xfId="41675"/>
    <cellStyle name="Calculation 3 3 20 4" xfId="41676"/>
    <cellStyle name="Calculation 3 3 20 5" xfId="41677"/>
    <cellStyle name="Calculation 3 3 21" xfId="7127"/>
    <cellStyle name="Calculation 3 3 21 2" xfId="7128"/>
    <cellStyle name="Calculation 3 3 22" xfId="7129"/>
    <cellStyle name="Calculation 3 3 22 2" xfId="7130"/>
    <cellStyle name="Calculation 3 3 3" xfId="7131"/>
    <cellStyle name="Calculation 3 3 3 2" xfId="7132"/>
    <cellStyle name="Calculation 3 3 3 2 2" xfId="7133"/>
    <cellStyle name="Calculation 3 3 3 2 3" xfId="41678"/>
    <cellStyle name="Calculation 3 3 3 3" xfId="7134"/>
    <cellStyle name="Calculation 3 3 3 3 2" xfId="7135"/>
    <cellStyle name="Calculation 3 3 3 4" xfId="7136"/>
    <cellStyle name="Calculation 3 3 3 5" xfId="41679"/>
    <cellStyle name="Calculation 3 3 4" xfId="7137"/>
    <cellStyle name="Calculation 3 3 4 2" xfId="7138"/>
    <cellStyle name="Calculation 3 3 4 2 2" xfId="7139"/>
    <cellStyle name="Calculation 3 3 4 2 3" xfId="41680"/>
    <cellStyle name="Calculation 3 3 4 3" xfId="7140"/>
    <cellStyle name="Calculation 3 3 4 3 2" xfId="7141"/>
    <cellStyle name="Calculation 3 3 4 4" xfId="7142"/>
    <cellStyle name="Calculation 3 3 4 5" xfId="41681"/>
    <cellStyle name="Calculation 3 3 5" xfId="7143"/>
    <cellStyle name="Calculation 3 3 5 2" xfId="7144"/>
    <cellStyle name="Calculation 3 3 5 2 2" xfId="7145"/>
    <cellStyle name="Calculation 3 3 5 2 3" xfId="41682"/>
    <cellStyle name="Calculation 3 3 5 3" xfId="7146"/>
    <cellStyle name="Calculation 3 3 5 3 2" xfId="7147"/>
    <cellStyle name="Calculation 3 3 5 4" xfId="7148"/>
    <cellStyle name="Calculation 3 3 5 5" xfId="41683"/>
    <cellStyle name="Calculation 3 3 6" xfId="7149"/>
    <cellStyle name="Calculation 3 3 6 2" xfId="7150"/>
    <cellStyle name="Calculation 3 3 6 2 2" xfId="7151"/>
    <cellStyle name="Calculation 3 3 6 2 3" xfId="41684"/>
    <cellStyle name="Calculation 3 3 6 3" xfId="7152"/>
    <cellStyle name="Calculation 3 3 6 3 2" xfId="7153"/>
    <cellStyle name="Calculation 3 3 6 4" xfId="7154"/>
    <cellStyle name="Calculation 3 3 6 5" xfId="41685"/>
    <cellStyle name="Calculation 3 3 7" xfId="7155"/>
    <cellStyle name="Calculation 3 3 7 2" xfId="7156"/>
    <cellStyle name="Calculation 3 3 7 2 2" xfId="7157"/>
    <cellStyle name="Calculation 3 3 7 2 3" xfId="41686"/>
    <cellStyle name="Calculation 3 3 7 3" xfId="7158"/>
    <cellStyle name="Calculation 3 3 7 3 2" xfId="7159"/>
    <cellStyle name="Calculation 3 3 7 4" xfId="7160"/>
    <cellStyle name="Calculation 3 3 7 5" xfId="41687"/>
    <cellStyle name="Calculation 3 3 8" xfId="7161"/>
    <cellStyle name="Calculation 3 3 8 2" xfId="7162"/>
    <cellStyle name="Calculation 3 3 8 2 2" xfId="7163"/>
    <cellStyle name="Calculation 3 3 8 2 3" xfId="41688"/>
    <cellStyle name="Calculation 3 3 8 3" xfId="7164"/>
    <cellStyle name="Calculation 3 3 8 3 2" xfId="7165"/>
    <cellStyle name="Calculation 3 3 8 4" xfId="7166"/>
    <cellStyle name="Calculation 3 3 8 5" xfId="41689"/>
    <cellStyle name="Calculation 3 3 9" xfId="7167"/>
    <cellStyle name="Calculation 3 3 9 2" xfId="7168"/>
    <cellStyle name="Calculation 3 3 9 2 2" xfId="7169"/>
    <cellStyle name="Calculation 3 3 9 2 3" xfId="41690"/>
    <cellStyle name="Calculation 3 3 9 3" xfId="7170"/>
    <cellStyle name="Calculation 3 3 9 3 2" xfId="7171"/>
    <cellStyle name="Calculation 3 3 9 4" xfId="7172"/>
    <cellStyle name="Calculation 3 3 9 5" xfId="41691"/>
    <cellStyle name="Calculation 3 4" xfId="7173"/>
    <cellStyle name="Calculation 3 4 2" xfId="7174"/>
    <cellStyle name="Calculation 3 4 2 2" xfId="7175"/>
    <cellStyle name="Calculation 3 4 3" xfId="7176"/>
    <cellStyle name="Calculation 3 4 3 2" xfId="7177"/>
    <cellStyle name="Calculation 3 5" xfId="7178"/>
    <cellStyle name="Calculation 3 5 2" xfId="7179"/>
    <cellStyle name="Calculation 3 5 2 2" xfId="7180"/>
    <cellStyle name="Calculation 3 5 2 3" xfId="41692"/>
    <cellStyle name="Calculation 3 5 3" xfId="7181"/>
    <cellStyle name="Calculation 3 5 3 2" xfId="7182"/>
    <cellStyle name="Calculation 3 5 4" xfId="7183"/>
    <cellStyle name="Calculation 3 5 5" xfId="41693"/>
    <cellStyle name="Calculation 3 6" xfId="7184"/>
    <cellStyle name="Calculation 3 6 2" xfId="7185"/>
    <cellStyle name="Calculation 3 6 2 2" xfId="7186"/>
    <cellStyle name="Calculation 3 6 2 3" xfId="41694"/>
    <cellStyle name="Calculation 3 6 3" xfId="7187"/>
    <cellStyle name="Calculation 3 6 3 2" xfId="7188"/>
    <cellStyle name="Calculation 3 6 4" xfId="7189"/>
    <cellStyle name="Calculation 3 6 5" xfId="41695"/>
    <cellStyle name="Calculation 3 7" xfId="7190"/>
    <cellStyle name="Calculation 3 7 2" xfId="7191"/>
    <cellStyle name="Calculation 3 7 2 2" xfId="7192"/>
    <cellStyle name="Calculation 3 7 2 3" xfId="41696"/>
    <cellStyle name="Calculation 3 7 3" xfId="7193"/>
    <cellStyle name="Calculation 3 7 3 2" xfId="7194"/>
    <cellStyle name="Calculation 3 7 4" xfId="7195"/>
    <cellStyle name="Calculation 3 7 5" xfId="41697"/>
    <cellStyle name="Calculation 3 8" xfId="7196"/>
    <cellStyle name="Calculation 3 8 2" xfId="7197"/>
    <cellStyle name="Calculation 3 8 2 2" xfId="7198"/>
    <cellStyle name="Calculation 3 8 2 3" xfId="41698"/>
    <cellStyle name="Calculation 3 8 3" xfId="7199"/>
    <cellStyle name="Calculation 3 8 3 2" xfId="7200"/>
    <cellStyle name="Calculation 3 8 4" xfId="7201"/>
    <cellStyle name="Calculation 3 8 5" xfId="41699"/>
    <cellStyle name="Calculation 3 9" xfId="7202"/>
    <cellStyle name="Calculation 3 9 2" xfId="7203"/>
    <cellStyle name="Calculation 3 9 2 2" xfId="7204"/>
    <cellStyle name="Calculation 3 9 2 3" xfId="41700"/>
    <cellStyle name="Calculation 3 9 3" xfId="7205"/>
    <cellStyle name="Calculation 3 9 3 2" xfId="7206"/>
    <cellStyle name="Calculation 3 9 4" xfId="7207"/>
    <cellStyle name="Calculation 3 9 5" xfId="41701"/>
    <cellStyle name="Calculation 30" xfId="7208"/>
    <cellStyle name="Calculation 30 2" xfId="7209"/>
    <cellStyle name="Calculation 30 2 2" xfId="7210"/>
    <cellStyle name="Calculation 30 2 3" xfId="41702"/>
    <cellStyle name="Calculation 30 3" xfId="7211"/>
    <cellStyle name="Calculation 30 3 2" xfId="7212"/>
    <cellStyle name="Calculation 30 4" xfId="7213"/>
    <cellStyle name="Calculation 30 5" xfId="41703"/>
    <cellStyle name="Calculation 31" xfId="7214"/>
    <cellStyle name="Calculation 31 2" xfId="7215"/>
    <cellStyle name="Calculation 31 2 2" xfId="7216"/>
    <cellStyle name="Calculation 31 2 3" xfId="41704"/>
    <cellStyle name="Calculation 31 3" xfId="7217"/>
    <cellStyle name="Calculation 31 3 2" xfId="7218"/>
    <cellStyle name="Calculation 31 4" xfId="7219"/>
    <cellStyle name="Calculation 31 5" xfId="41705"/>
    <cellStyle name="Calculation 32" xfId="7220"/>
    <cellStyle name="Calculation 32 2" xfId="7221"/>
    <cellStyle name="Calculation 32 2 2" xfId="7222"/>
    <cellStyle name="Calculation 32 2 3" xfId="41706"/>
    <cellStyle name="Calculation 32 3" xfId="7223"/>
    <cellStyle name="Calculation 32 3 2" xfId="7224"/>
    <cellStyle name="Calculation 32 4" xfId="7225"/>
    <cellStyle name="Calculation 32 5" xfId="41707"/>
    <cellStyle name="Calculation 33" xfId="7226"/>
    <cellStyle name="Calculation 33 2" xfId="7227"/>
    <cellStyle name="Calculation 33 2 2" xfId="7228"/>
    <cellStyle name="Calculation 33 2 3" xfId="41708"/>
    <cellStyle name="Calculation 33 3" xfId="7229"/>
    <cellStyle name="Calculation 33 3 2" xfId="7230"/>
    <cellStyle name="Calculation 33 4" xfId="7231"/>
    <cellStyle name="Calculation 33 5" xfId="41709"/>
    <cellStyle name="Calculation 34" xfId="7232"/>
    <cellStyle name="Calculation 34 2" xfId="7233"/>
    <cellStyle name="Calculation 34 2 2" xfId="7234"/>
    <cellStyle name="Calculation 34 2 3" xfId="41710"/>
    <cellStyle name="Calculation 34 3" xfId="7235"/>
    <cellStyle name="Calculation 34 3 2" xfId="7236"/>
    <cellStyle name="Calculation 34 4" xfId="7237"/>
    <cellStyle name="Calculation 34 5" xfId="41711"/>
    <cellStyle name="Calculation 35" xfId="7238"/>
    <cellStyle name="Calculation 35 2" xfId="7239"/>
    <cellStyle name="Calculation 36" xfId="7240"/>
    <cellStyle name="Calculation 36 2" xfId="7241"/>
    <cellStyle name="Calculation 37" xfId="7242"/>
    <cellStyle name="Calculation 38" xfId="7243"/>
    <cellStyle name="Calculation 39" xfId="7244"/>
    <cellStyle name="Calculation 4" xfId="7245"/>
    <cellStyle name="Calculation 4 10" xfId="7246"/>
    <cellStyle name="Calculation 4 10 2" xfId="7247"/>
    <cellStyle name="Calculation 4 10 2 2" xfId="7248"/>
    <cellStyle name="Calculation 4 10 2 3" xfId="41712"/>
    <cellStyle name="Calculation 4 10 3" xfId="7249"/>
    <cellStyle name="Calculation 4 10 3 2" xfId="7250"/>
    <cellStyle name="Calculation 4 10 4" xfId="7251"/>
    <cellStyle name="Calculation 4 10 5" xfId="41713"/>
    <cellStyle name="Calculation 4 11" xfId="7252"/>
    <cellStyle name="Calculation 4 11 2" xfId="7253"/>
    <cellStyle name="Calculation 4 11 2 2" xfId="7254"/>
    <cellStyle name="Calculation 4 11 2 3" xfId="41714"/>
    <cellStyle name="Calculation 4 11 3" xfId="7255"/>
    <cellStyle name="Calculation 4 11 3 2" xfId="7256"/>
    <cellStyle name="Calculation 4 11 4" xfId="7257"/>
    <cellStyle name="Calculation 4 11 5" xfId="41715"/>
    <cellStyle name="Calculation 4 12" xfId="7258"/>
    <cellStyle name="Calculation 4 12 2" xfId="7259"/>
    <cellStyle name="Calculation 4 12 2 2" xfId="7260"/>
    <cellStyle name="Calculation 4 12 2 3" xfId="41716"/>
    <cellStyle name="Calculation 4 12 3" xfId="7261"/>
    <cellStyle name="Calculation 4 12 3 2" xfId="7262"/>
    <cellStyle name="Calculation 4 12 4" xfId="7263"/>
    <cellStyle name="Calculation 4 12 5" xfId="41717"/>
    <cellStyle name="Calculation 4 13" xfId="7264"/>
    <cellStyle name="Calculation 4 13 2" xfId="7265"/>
    <cellStyle name="Calculation 4 13 2 2" xfId="7266"/>
    <cellStyle name="Calculation 4 13 2 3" xfId="41718"/>
    <cellStyle name="Calculation 4 13 3" xfId="7267"/>
    <cellStyle name="Calculation 4 13 3 2" xfId="7268"/>
    <cellStyle name="Calculation 4 13 4" xfId="7269"/>
    <cellStyle name="Calculation 4 13 5" xfId="41719"/>
    <cellStyle name="Calculation 4 14" xfId="7270"/>
    <cellStyle name="Calculation 4 14 2" xfId="7271"/>
    <cellStyle name="Calculation 4 14 2 2" xfId="7272"/>
    <cellStyle name="Calculation 4 14 2 3" xfId="41720"/>
    <cellStyle name="Calculation 4 14 3" xfId="7273"/>
    <cellStyle name="Calculation 4 14 3 2" xfId="7274"/>
    <cellStyle name="Calculation 4 14 4" xfId="7275"/>
    <cellStyle name="Calculation 4 14 5" xfId="41721"/>
    <cellStyle name="Calculation 4 15" xfId="7276"/>
    <cellStyle name="Calculation 4 15 2" xfId="7277"/>
    <cellStyle name="Calculation 4 15 2 2" xfId="7278"/>
    <cellStyle name="Calculation 4 15 2 3" xfId="41722"/>
    <cellStyle name="Calculation 4 15 3" xfId="7279"/>
    <cellStyle name="Calculation 4 15 3 2" xfId="7280"/>
    <cellStyle name="Calculation 4 15 4" xfId="7281"/>
    <cellStyle name="Calculation 4 15 5" xfId="41723"/>
    <cellStyle name="Calculation 4 16" xfId="7282"/>
    <cellStyle name="Calculation 4 16 2" xfId="7283"/>
    <cellStyle name="Calculation 4 16 2 2" xfId="7284"/>
    <cellStyle name="Calculation 4 16 2 3" xfId="41724"/>
    <cellStyle name="Calculation 4 16 3" xfId="7285"/>
    <cellStyle name="Calculation 4 16 3 2" xfId="7286"/>
    <cellStyle name="Calculation 4 16 4" xfId="7287"/>
    <cellStyle name="Calculation 4 16 5" xfId="41725"/>
    <cellStyle name="Calculation 4 17" xfId="7288"/>
    <cellStyle name="Calculation 4 17 2" xfId="7289"/>
    <cellStyle name="Calculation 4 17 2 2" xfId="7290"/>
    <cellStyle name="Calculation 4 17 2 3" xfId="41726"/>
    <cellStyle name="Calculation 4 17 3" xfId="7291"/>
    <cellStyle name="Calculation 4 17 3 2" xfId="7292"/>
    <cellStyle name="Calculation 4 17 4" xfId="7293"/>
    <cellStyle name="Calculation 4 17 5" xfId="41727"/>
    <cellStyle name="Calculation 4 18" xfId="7294"/>
    <cellStyle name="Calculation 4 18 2" xfId="7295"/>
    <cellStyle name="Calculation 4 18 2 2" xfId="7296"/>
    <cellStyle name="Calculation 4 18 2 3" xfId="41728"/>
    <cellStyle name="Calculation 4 18 3" xfId="7297"/>
    <cellStyle name="Calculation 4 18 3 2" xfId="7298"/>
    <cellStyle name="Calculation 4 18 4" xfId="7299"/>
    <cellStyle name="Calculation 4 18 5" xfId="41729"/>
    <cellStyle name="Calculation 4 19" xfId="7300"/>
    <cellStyle name="Calculation 4 19 2" xfId="7301"/>
    <cellStyle name="Calculation 4 19 2 2" xfId="7302"/>
    <cellStyle name="Calculation 4 19 2 3" xfId="41730"/>
    <cellStyle name="Calculation 4 19 3" xfId="7303"/>
    <cellStyle name="Calculation 4 19 3 2" xfId="7304"/>
    <cellStyle name="Calculation 4 19 4" xfId="7305"/>
    <cellStyle name="Calculation 4 19 5" xfId="41731"/>
    <cellStyle name="Calculation 4 2" xfId="7306"/>
    <cellStyle name="Calculation 4 2 10" xfId="7307"/>
    <cellStyle name="Calculation 4 2 10 2" xfId="7308"/>
    <cellStyle name="Calculation 4 2 10 2 2" xfId="7309"/>
    <cellStyle name="Calculation 4 2 10 2 3" xfId="41732"/>
    <cellStyle name="Calculation 4 2 10 3" xfId="7310"/>
    <cellStyle name="Calculation 4 2 10 3 2" xfId="7311"/>
    <cellStyle name="Calculation 4 2 10 4" xfId="7312"/>
    <cellStyle name="Calculation 4 2 10 5" xfId="41733"/>
    <cellStyle name="Calculation 4 2 11" xfId="7313"/>
    <cellStyle name="Calculation 4 2 11 2" xfId="7314"/>
    <cellStyle name="Calculation 4 2 11 2 2" xfId="7315"/>
    <cellStyle name="Calculation 4 2 11 2 3" xfId="41734"/>
    <cellStyle name="Calculation 4 2 11 3" xfId="7316"/>
    <cellStyle name="Calculation 4 2 11 3 2" xfId="7317"/>
    <cellStyle name="Calculation 4 2 11 4" xfId="7318"/>
    <cellStyle name="Calculation 4 2 11 5" xfId="41735"/>
    <cellStyle name="Calculation 4 2 12" xfId="7319"/>
    <cellStyle name="Calculation 4 2 12 2" xfId="7320"/>
    <cellStyle name="Calculation 4 2 12 2 2" xfId="7321"/>
    <cellStyle name="Calculation 4 2 12 2 3" xfId="41736"/>
    <cellStyle name="Calculation 4 2 12 3" xfId="7322"/>
    <cellStyle name="Calculation 4 2 12 3 2" xfId="7323"/>
    <cellStyle name="Calculation 4 2 12 4" xfId="7324"/>
    <cellStyle name="Calculation 4 2 12 5" xfId="41737"/>
    <cellStyle name="Calculation 4 2 13" xfId="7325"/>
    <cellStyle name="Calculation 4 2 13 2" xfId="7326"/>
    <cellStyle name="Calculation 4 2 13 2 2" xfId="7327"/>
    <cellStyle name="Calculation 4 2 13 2 3" xfId="41738"/>
    <cellStyle name="Calculation 4 2 13 3" xfId="7328"/>
    <cellStyle name="Calculation 4 2 13 3 2" xfId="7329"/>
    <cellStyle name="Calculation 4 2 13 4" xfId="7330"/>
    <cellStyle name="Calculation 4 2 13 5" xfId="41739"/>
    <cellStyle name="Calculation 4 2 14" xfId="7331"/>
    <cellStyle name="Calculation 4 2 14 2" xfId="7332"/>
    <cellStyle name="Calculation 4 2 14 2 2" xfId="7333"/>
    <cellStyle name="Calculation 4 2 14 2 3" xfId="41740"/>
    <cellStyle name="Calculation 4 2 14 3" xfId="7334"/>
    <cellStyle name="Calculation 4 2 14 3 2" xfId="7335"/>
    <cellStyle name="Calculation 4 2 14 4" xfId="7336"/>
    <cellStyle name="Calculation 4 2 14 5" xfId="41741"/>
    <cellStyle name="Calculation 4 2 15" xfId="7337"/>
    <cellStyle name="Calculation 4 2 15 2" xfId="7338"/>
    <cellStyle name="Calculation 4 2 15 2 2" xfId="7339"/>
    <cellStyle name="Calculation 4 2 15 2 3" xfId="41742"/>
    <cellStyle name="Calculation 4 2 15 3" xfId="7340"/>
    <cellStyle name="Calculation 4 2 15 3 2" xfId="7341"/>
    <cellStyle name="Calculation 4 2 15 4" xfId="7342"/>
    <cellStyle name="Calculation 4 2 15 5" xfId="41743"/>
    <cellStyle name="Calculation 4 2 16" xfId="7343"/>
    <cellStyle name="Calculation 4 2 16 2" xfId="7344"/>
    <cellStyle name="Calculation 4 2 16 2 2" xfId="7345"/>
    <cellStyle name="Calculation 4 2 16 2 3" xfId="41744"/>
    <cellStyle name="Calculation 4 2 16 3" xfId="7346"/>
    <cellStyle name="Calculation 4 2 16 3 2" xfId="7347"/>
    <cellStyle name="Calculation 4 2 16 4" xfId="7348"/>
    <cellStyle name="Calculation 4 2 16 5" xfId="41745"/>
    <cellStyle name="Calculation 4 2 17" xfId="7349"/>
    <cellStyle name="Calculation 4 2 17 2" xfId="7350"/>
    <cellStyle name="Calculation 4 2 17 2 2" xfId="7351"/>
    <cellStyle name="Calculation 4 2 17 2 3" xfId="41746"/>
    <cellStyle name="Calculation 4 2 17 3" xfId="7352"/>
    <cellStyle name="Calculation 4 2 17 3 2" xfId="7353"/>
    <cellStyle name="Calculation 4 2 17 4" xfId="7354"/>
    <cellStyle name="Calculation 4 2 17 5" xfId="41747"/>
    <cellStyle name="Calculation 4 2 18" xfId="7355"/>
    <cellStyle name="Calculation 4 2 18 2" xfId="7356"/>
    <cellStyle name="Calculation 4 2 18 2 2" xfId="7357"/>
    <cellStyle name="Calculation 4 2 18 2 3" xfId="41748"/>
    <cellStyle name="Calculation 4 2 18 3" xfId="7358"/>
    <cellStyle name="Calculation 4 2 18 3 2" xfId="7359"/>
    <cellStyle name="Calculation 4 2 18 4" xfId="7360"/>
    <cellStyle name="Calculation 4 2 18 5" xfId="41749"/>
    <cellStyle name="Calculation 4 2 19" xfId="7361"/>
    <cellStyle name="Calculation 4 2 19 2" xfId="7362"/>
    <cellStyle name="Calculation 4 2 19 2 2" xfId="7363"/>
    <cellStyle name="Calculation 4 2 19 2 3" xfId="41750"/>
    <cellStyle name="Calculation 4 2 19 3" xfId="7364"/>
    <cellStyle name="Calculation 4 2 19 3 2" xfId="7365"/>
    <cellStyle name="Calculation 4 2 19 4" xfId="7366"/>
    <cellStyle name="Calculation 4 2 19 5" xfId="41751"/>
    <cellStyle name="Calculation 4 2 2" xfId="7367"/>
    <cellStyle name="Calculation 4 2 2 2" xfId="7368"/>
    <cellStyle name="Calculation 4 2 2 2 2" xfId="7369"/>
    <cellStyle name="Calculation 4 2 2 2 3" xfId="41752"/>
    <cellStyle name="Calculation 4 2 2 3" xfId="7370"/>
    <cellStyle name="Calculation 4 2 2 3 2" xfId="7371"/>
    <cellStyle name="Calculation 4 2 2 4" xfId="7372"/>
    <cellStyle name="Calculation 4 2 2 5" xfId="41753"/>
    <cellStyle name="Calculation 4 2 20" xfId="7373"/>
    <cellStyle name="Calculation 4 2 20 2" xfId="7374"/>
    <cellStyle name="Calculation 4 2 20 2 2" xfId="41754"/>
    <cellStyle name="Calculation 4 2 20 2 3" xfId="41755"/>
    <cellStyle name="Calculation 4 2 20 3" xfId="41756"/>
    <cellStyle name="Calculation 4 2 20 4" xfId="41757"/>
    <cellStyle name="Calculation 4 2 20 5" xfId="41758"/>
    <cellStyle name="Calculation 4 2 21" xfId="7375"/>
    <cellStyle name="Calculation 4 2 21 2" xfId="7376"/>
    <cellStyle name="Calculation 4 2 22" xfId="7377"/>
    <cellStyle name="Calculation 4 2 22 2" xfId="7378"/>
    <cellStyle name="Calculation 4 2 3" xfId="7379"/>
    <cellStyle name="Calculation 4 2 3 2" xfId="7380"/>
    <cellStyle name="Calculation 4 2 3 2 2" xfId="7381"/>
    <cellStyle name="Calculation 4 2 3 2 3" xfId="41759"/>
    <cellStyle name="Calculation 4 2 3 3" xfId="7382"/>
    <cellStyle name="Calculation 4 2 3 3 2" xfId="7383"/>
    <cellStyle name="Calculation 4 2 3 4" xfId="7384"/>
    <cellStyle name="Calculation 4 2 3 5" xfId="41760"/>
    <cellStyle name="Calculation 4 2 4" xfId="7385"/>
    <cellStyle name="Calculation 4 2 4 2" xfId="7386"/>
    <cellStyle name="Calculation 4 2 4 2 2" xfId="7387"/>
    <cellStyle name="Calculation 4 2 4 2 3" xfId="41761"/>
    <cellStyle name="Calculation 4 2 4 3" xfId="7388"/>
    <cellStyle name="Calculation 4 2 4 3 2" xfId="7389"/>
    <cellStyle name="Calculation 4 2 4 4" xfId="7390"/>
    <cellStyle name="Calculation 4 2 4 5" xfId="41762"/>
    <cellStyle name="Calculation 4 2 5" xfId="7391"/>
    <cellStyle name="Calculation 4 2 5 2" xfId="7392"/>
    <cellStyle name="Calculation 4 2 5 2 2" xfId="7393"/>
    <cellStyle name="Calculation 4 2 5 2 3" xfId="41763"/>
    <cellStyle name="Calculation 4 2 5 3" xfId="7394"/>
    <cellStyle name="Calculation 4 2 5 3 2" xfId="7395"/>
    <cellStyle name="Calculation 4 2 5 4" xfId="7396"/>
    <cellStyle name="Calculation 4 2 5 5" xfId="41764"/>
    <cellStyle name="Calculation 4 2 6" xfId="7397"/>
    <cellStyle name="Calculation 4 2 6 2" xfId="7398"/>
    <cellStyle name="Calculation 4 2 6 2 2" xfId="7399"/>
    <cellStyle name="Calculation 4 2 6 2 3" xfId="41765"/>
    <cellStyle name="Calculation 4 2 6 3" xfId="7400"/>
    <cellStyle name="Calculation 4 2 6 3 2" xfId="7401"/>
    <cellStyle name="Calculation 4 2 6 4" xfId="7402"/>
    <cellStyle name="Calculation 4 2 6 5" xfId="41766"/>
    <cellStyle name="Calculation 4 2 7" xfId="7403"/>
    <cellStyle name="Calculation 4 2 7 2" xfId="7404"/>
    <cellStyle name="Calculation 4 2 7 2 2" xfId="7405"/>
    <cellStyle name="Calculation 4 2 7 2 3" xfId="41767"/>
    <cellStyle name="Calculation 4 2 7 3" xfId="7406"/>
    <cellStyle name="Calculation 4 2 7 3 2" xfId="7407"/>
    <cellStyle name="Calculation 4 2 7 4" xfId="7408"/>
    <cellStyle name="Calculation 4 2 7 5" xfId="41768"/>
    <cellStyle name="Calculation 4 2 8" xfId="7409"/>
    <cellStyle name="Calculation 4 2 8 2" xfId="7410"/>
    <cellStyle name="Calculation 4 2 8 2 2" xfId="7411"/>
    <cellStyle name="Calculation 4 2 8 2 3" xfId="41769"/>
    <cellStyle name="Calculation 4 2 8 3" xfId="7412"/>
    <cellStyle name="Calculation 4 2 8 3 2" xfId="7413"/>
    <cellStyle name="Calculation 4 2 8 4" xfId="7414"/>
    <cellStyle name="Calculation 4 2 8 5" xfId="41770"/>
    <cellStyle name="Calculation 4 2 9" xfId="7415"/>
    <cellStyle name="Calculation 4 2 9 2" xfId="7416"/>
    <cellStyle name="Calculation 4 2 9 2 2" xfId="7417"/>
    <cellStyle name="Calculation 4 2 9 2 3" xfId="41771"/>
    <cellStyle name="Calculation 4 2 9 3" xfId="7418"/>
    <cellStyle name="Calculation 4 2 9 3 2" xfId="7419"/>
    <cellStyle name="Calculation 4 2 9 4" xfId="7420"/>
    <cellStyle name="Calculation 4 2 9 5" xfId="41772"/>
    <cellStyle name="Calculation 4 20" xfId="7421"/>
    <cellStyle name="Calculation 4 20 2" xfId="7422"/>
    <cellStyle name="Calculation 4 20 2 2" xfId="7423"/>
    <cellStyle name="Calculation 4 20 2 3" xfId="41773"/>
    <cellStyle name="Calculation 4 20 3" xfId="7424"/>
    <cellStyle name="Calculation 4 20 3 2" xfId="7425"/>
    <cellStyle name="Calculation 4 20 4" xfId="7426"/>
    <cellStyle name="Calculation 4 20 5" xfId="41774"/>
    <cellStyle name="Calculation 4 21" xfId="7427"/>
    <cellStyle name="Calculation 4 21 2" xfId="7428"/>
    <cellStyle name="Calculation 4 21 2 2" xfId="7429"/>
    <cellStyle name="Calculation 4 21 2 3" xfId="41775"/>
    <cellStyle name="Calculation 4 21 3" xfId="7430"/>
    <cellStyle name="Calculation 4 21 3 2" xfId="7431"/>
    <cellStyle name="Calculation 4 21 4" xfId="7432"/>
    <cellStyle name="Calculation 4 21 5" xfId="41776"/>
    <cellStyle name="Calculation 4 22" xfId="7433"/>
    <cellStyle name="Calculation 4 22 2" xfId="7434"/>
    <cellStyle name="Calculation 4 22 2 2" xfId="7435"/>
    <cellStyle name="Calculation 4 22 2 3" xfId="41777"/>
    <cellStyle name="Calculation 4 22 3" xfId="7436"/>
    <cellStyle name="Calculation 4 22 3 2" xfId="7437"/>
    <cellStyle name="Calculation 4 22 4" xfId="7438"/>
    <cellStyle name="Calculation 4 22 5" xfId="41778"/>
    <cellStyle name="Calculation 4 23" xfId="7439"/>
    <cellStyle name="Calculation 4 23 2" xfId="7440"/>
    <cellStyle name="Calculation 4 24" xfId="7441"/>
    <cellStyle name="Calculation 4 24 2" xfId="7442"/>
    <cellStyle name="Calculation 4 3" xfId="7443"/>
    <cellStyle name="Calculation 4 3 10" xfId="7444"/>
    <cellStyle name="Calculation 4 3 10 2" xfId="7445"/>
    <cellStyle name="Calculation 4 3 10 2 2" xfId="7446"/>
    <cellStyle name="Calculation 4 3 10 2 3" xfId="41779"/>
    <cellStyle name="Calculation 4 3 10 3" xfId="7447"/>
    <cellStyle name="Calculation 4 3 10 3 2" xfId="7448"/>
    <cellStyle name="Calculation 4 3 10 4" xfId="7449"/>
    <cellStyle name="Calculation 4 3 10 5" xfId="41780"/>
    <cellStyle name="Calculation 4 3 11" xfId="7450"/>
    <cellStyle name="Calculation 4 3 11 2" xfId="7451"/>
    <cellStyle name="Calculation 4 3 11 2 2" xfId="7452"/>
    <cellStyle name="Calculation 4 3 11 2 3" xfId="41781"/>
    <cellStyle name="Calculation 4 3 11 3" xfId="7453"/>
    <cellStyle name="Calculation 4 3 11 3 2" xfId="7454"/>
    <cellStyle name="Calculation 4 3 11 4" xfId="7455"/>
    <cellStyle name="Calculation 4 3 11 5" xfId="41782"/>
    <cellStyle name="Calculation 4 3 12" xfId="7456"/>
    <cellStyle name="Calculation 4 3 12 2" xfId="7457"/>
    <cellStyle name="Calculation 4 3 12 2 2" xfId="7458"/>
    <cellStyle name="Calculation 4 3 12 2 3" xfId="41783"/>
    <cellStyle name="Calculation 4 3 12 3" xfId="7459"/>
    <cellStyle name="Calculation 4 3 12 3 2" xfId="7460"/>
    <cellStyle name="Calculation 4 3 12 4" xfId="7461"/>
    <cellStyle name="Calculation 4 3 12 5" xfId="41784"/>
    <cellStyle name="Calculation 4 3 13" xfId="7462"/>
    <cellStyle name="Calculation 4 3 13 2" xfId="7463"/>
    <cellStyle name="Calculation 4 3 13 2 2" xfId="7464"/>
    <cellStyle name="Calculation 4 3 13 2 3" xfId="41785"/>
    <cellStyle name="Calculation 4 3 13 3" xfId="7465"/>
    <cellStyle name="Calculation 4 3 13 3 2" xfId="7466"/>
    <cellStyle name="Calculation 4 3 13 4" xfId="7467"/>
    <cellStyle name="Calculation 4 3 13 5" xfId="41786"/>
    <cellStyle name="Calculation 4 3 14" xfId="7468"/>
    <cellStyle name="Calculation 4 3 14 2" xfId="7469"/>
    <cellStyle name="Calculation 4 3 14 2 2" xfId="7470"/>
    <cellStyle name="Calculation 4 3 14 2 3" xfId="41787"/>
    <cellStyle name="Calculation 4 3 14 3" xfId="7471"/>
    <cellStyle name="Calculation 4 3 14 3 2" xfId="7472"/>
    <cellStyle name="Calculation 4 3 14 4" xfId="7473"/>
    <cellStyle name="Calculation 4 3 14 5" xfId="41788"/>
    <cellStyle name="Calculation 4 3 15" xfId="7474"/>
    <cellStyle name="Calculation 4 3 15 2" xfId="7475"/>
    <cellStyle name="Calculation 4 3 15 2 2" xfId="7476"/>
    <cellStyle name="Calculation 4 3 15 2 3" xfId="41789"/>
    <cellStyle name="Calculation 4 3 15 3" xfId="7477"/>
    <cellStyle name="Calculation 4 3 15 3 2" xfId="7478"/>
    <cellStyle name="Calculation 4 3 15 4" xfId="7479"/>
    <cellStyle name="Calculation 4 3 15 5" xfId="41790"/>
    <cellStyle name="Calculation 4 3 16" xfId="7480"/>
    <cellStyle name="Calculation 4 3 16 2" xfId="7481"/>
    <cellStyle name="Calculation 4 3 16 2 2" xfId="7482"/>
    <cellStyle name="Calculation 4 3 16 2 3" xfId="41791"/>
    <cellStyle name="Calculation 4 3 16 3" xfId="7483"/>
    <cellStyle name="Calculation 4 3 16 3 2" xfId="7484"/>
    <cellStyle name="Calculation 4 3 16 4" xfId="7485"/>
    <cellStyle name="Calculation 4 3 16 5" xfId="41792"/>
    <cellStyle name="Calculation 4 3 17" xfId="7486"/>
    <cellStyle name="Calculation 4 3 17 2" xfId="7487"/>
    <cellStyle name="Calculation 4 3 17 2 2" xfId="7488"/>
    <cellStyle name="Calculation 4 3 17 2 3" xfId="41793"/>
    <cellStyle name="Calculation 4 3 17 3" xfId="7489"/>
    <cellStyle name="Calculation 4 3 17 3 2" xfId="7490"/>
    <cellStyle name="Calculation 4 3 17 4" xfId="7491"/>
    <cellStyle name="Calculation 4 3 17 5" xfId="41794"/>
    <cellStyle name="Calculation 4 3 18" xfId="7492"/>
    <cellStyle name="Calculation 4 3 18 2" xfId="7493"/>
    <cellStyle name="Calculation 4 3 18 2 2" xfId="7494"/>
    <cellStyle name="Calculation 4 3 18 2 3" xfId="41795"/>
    <cellStyle name="Calculation 4 3 18 3" xfId="7495"/>
    <cellStyle name="Calculation 4 3 18 3 2" xfId="7496"/>
    <cellStyle name="Calculation 4 3 18 4" xfId="7497"/>
    <cellStyle name="Calculation 4 3 18 5" xfId="41796"/>
    <cellStyle name="Calculation 4 3 19" xfId="7498"/>
    <cellStyle name="Calculation 4 3 19 2" xfId="7499"/>
    <cellStyle name="Calculation 4 3 19 2 2" xfId="7500"/>
    <cellStyle name="Calculation 4 3 19 2 3" xfId="41797"/>
    <cellStyle name="Calculation 4 3 19 3" xfId="7501"/>
    <cellStyle name="Calculation 4 3 19 3 2" xfId="7502"/>
    <cellStyle name="Calculation 4 3 19 4" xfId="7503"/>
    <cellStyle name="Calculation 4 3 19 5" xfId="41798"/>
    <cellStyle name="Calculation 4 3 2" xfId="7504"/>
    <cellStyle name="Calculation 4 3 2 2" xfId="7505"/>
    <cellStyle name="Calculation 4 3 2 2 2" xfId="7506"/>
    <cellStyle name="Calculation 4 3 2 2 3" xfId="41799"/>
    <cellStyle name="Calculation 4 3 2 3" xfId="7507"/>
    <cellStyle name="Calculation 4 3 2 3 2" xfId="7508"/>
    <cellStyle name="Calculation 4 3 2 4" xfId="7509"/>
    <cellStyle name="Calculation 4 3 2 5" xfId="41800"/>
    <cellStyle name="Calculation 4 3 20" xfId="7510"/>
    <cellStyle name="Calculation 4 3 20 2" xfId="7511"/>
    <cellStyle name="Calculation 4 3 20 2 2" xfId="41801"/>
    <cellStyle name="Calculation 4 3 20 2 3" xfId="41802"/>
    <cellStyle name="Calculation 4 3 20 3" xfId="41803"/>
    <cellStyle name="Calculation 4 3 20 4" xfId="41804"/>
    <cellStyle name="Calculation 4 3 20 5" xfId="41805"/>
    <cellStyle name="Calculation 4 3 21" xfId="7512"/>
    <cellStyle name="Calculation 4 3 21 2" xfId="7513"/>
    <cellStyle name="Calculation 4 3 22" xfId="7514"/>
    <cellStyle name="Calculation 4 3 22 2" xfId="7515"/>
    <cellStyle name="Calculation 4 3 3" xfId="7516"/>
    <cellStyle name="Calculation 4 3 3 2" xfId="7517"/>
    <cellStyle name="Calculation 4 3 3 2 2" xfId="7518"/>
    <cellStyle name="Calculation 4 3 3 2 3" xfId="41806"/>
    <cellStyle name="Calculation 4 3 3 3" xfId="7519"/>
    <cellStyle name="Calculation 4 3 3 3 2" xfId="7520"/>
    <cellStyle name="Calculation 4 3 3 4" xfId="7521"/>
    <cellStyle name="Calculation 4 3 3 5" xfId="41807"/>
    <cellStyle name="Calculation 4 3 4" xfId="7522"/>
    <cellStyle name="Calculation 4 3 4 2" xfId="7523"/>
    <cellStyle name="Calculation 4 3 4 2 2" xfId="7524"/>
    <cellStyle name="Calculation 4 3 4 2 3" xfId="41808"/>
    <cellStyle name="Calculation 4 3 4 3" xfId="7525"/>
    <cellStyle name="Calculation 4 3 4 3 2" xfId="7526"/>
    <cellStyle name="Calculation 4 3 4 4" xfId="7527"/>
    <cellStyle name="Calculation 4 3 4 5" xfId="41809"/>
    <cellStyle name="Calculation 4 3 5" xfId="7528"/>
    <cellStyle name="Calculation 4 3 5 2" xfId="7529"/>
    <cellStyle name="Calculation 4 3 5 2 2" xfId="7530"/>
    <cellStyle name="Calculation 4 3 5 2 3" xfId="41810"/>
    <cellStyle name="Calculation 4 3 5 3" xfId="7531"/>
    <cellStyle name="Calculation 4 3 5 3 2" xfId="7532"/>
    <cellStyle name="Calculation 4 3 5 4" xfId="7533"/>
    <cellStyle name="Calculation 4 3 5 5" xfId="41811"/>
    <cellStyle name="Calculation 4 3 6" xfId="7534"/>
    <cellStyle name="Calculation 4 3 6 2" xfId="7535"/>
    <cellStyle name="Calculation 4 3 6 2 2" xfId="7536"/>
    <cellStyle name="Calculation 4 3 6 2 3" xfId="41812"/>
    <cellStyle name="Calculation 4 3 6 3" xfId="7537"/>
    <cellStyle name="Calculation 4 3 6 3 2" xfId="7538"/>
    <cellStyle name="Calculation 4 3 6 4" xfId="7539"/>
    <cellStyle name="Calculation 4 3 6 5" xfId="41813"/>
    <cellStyle name="Calculation 4 3 7" xfId="7540"/>
    <cellStyle name="Calculation 4 3 7 2" xfId="7541"/>
    <cellStyle name="Calculation 4 3 7 2 2" xfId="7542"/>
    <cellStyle name="Calculation 4 3 7 2 3" xfId="41814"/>
    <cellStyle name="Calculation 4 3 7 3" xfId="7543"/>
    <cellStyle name="Calculation 4 3 7 3 2" xfId="7544"/>
    <cellStyle name="Calculation 4 3 7 4" xfId="7545"/>
    <cellStyle name="Calculation 4 3 7 5" xfId="41815"/>
    <cellStyle name="Calculation 4 3 8" xfId="7546"/>
    <cellStyle name="Calculation 4 3 8 2" xfId="7547"/>
    <cellStyle name="Calculation 4 3 8 2 2" xfId="7548"/>
    <cellStyle name="Calculation 4 3 8 2 3" xfId="41816"/>
    <cellStyle name="Calculation 4 3 8 3" xfId="7549"/>
    <cellStyle name="Calculation 4 3 8 3 2" xfId="7550"/>
    <cellStyle name="Calculation 4 3 8 4" xfId="7551"/>
    <cellStyle name="Calculation 4 3 8 5" xfId="41817"/>
    <cellStyle name="Calculation 4 3 9" xfId="7552"/>
    <cellStyle name="Calculation 4 3 9 2" xfId="7553"/>
    <cellStyle name="Calculation 4 3 9 2 2" xfId="7554"/>
    <cellStyle name="Calculation 4 3 9 2 3" xfId="41818"/>
    <cellStyle name="Calculation 4 3 9 3" xfId="7555"/>
    <cellStyle name="Calculation 4 3 9 3 2" xfId="7556"/>
    <cellStyle name="Calculation 4 3 9 4" xfId="7557"/>
    <cellStyle name="Calculation 4 3 9 5" xfId="41819"/>
    <cellStyle name="Calculation 4 4" xfId="7558"/>
    <cellStyle name="Calculation 4 4 2" xfId="7559"/>
    <cellStyle name="Calculation 4 4 2 2" xfId="7560"/>
    <cellStyle name="Calculation 4 4 3" xfId="7561"/>
    <cellStyle name="Calculation 4 4 3 2" xfId="7562"/>
    <cellStyle name="Calculation 4 5" xfId="7563"/>
    <cellStyle name="Calculation 4 5 2" xfId="7564"/>
    <cellStyle name="Calculation 4 5 2 2" xfId="7565"/>
    <cellStyle name="Calculation 4 5 2 3" xfId="41820"/>
    <cellStyle name="Calculation 4 5 3" xfId="7566"/>
    <cellStyle name="Calculation 4 5 3 2" xfId="7567"/>
    <cellStyle name="Calculation 4 5 4" xfId="7568"/>
    <cellStyle name="Calculation 4 5 5" xfId="41821"/>
    <cellStyle name="Calculation 4 6" xfId="7569"/>
    <cellStyle name="Calculation 4 6 2" xfId="7570"/>
    <cellStyle name="Calculation 4 6 2 2" xfId="7571"/>
    <cellStyle name="Calculation 4 6 2 3" xfId="41822"/>
    <cellStyle name="Calculation 4 6 3" xfId="7572"/>
    <cellStyle name="Calculation 4 6 3 2" xfId="7573"/>
    <cellStyle name="Calculation 4 6 4" xfId="7574"/>
    <cellStyle name="Calculation 4 6 5" xfId="41823"/>
    <cellStyle name="Calculation 4 7" xfId="7575"/>
    <cellStyle name="Calculation 4 7 2" xfId="7576"/>
    <cellStyle name="Calculation 4 7 2 2" xfId="7577"/>
    <cellStyle name="Calculation 4 7 2 3" xfId="41824"/>
    <cellStyle name="Calculation 4 7 3" xfId="7578"/>
    <cellStyle name="Calculation 4 7 3 2" xfId="7579"/>
    <cellStyle name="Calculation 4 7 4" xfId="7580"/>
    <cellStyle name="Calculation 4 7 5" xfId="41825"/>
    <cellStyle name="Calculation 4 8" xfId="7581"/>
    <cellStyle name="Calculation 4 8 2" xfId="7582"/>
    <cellStyle name="Calculation 4 8 2 2" xfId="7583"/>
    <cellStyle name="Calculation 4 8 2 3" xfId="41826"/>
    <cellStyle name="Calculation 4 8 3" xfId="7584"/>
    <cellStyle name="Calculation 4 8 3 2" xfId="7585"/>
    <cellStyle name="Calculation 4 8 4" xfId="7586"/>
    <cellStyle name="Calculation 4 8 5" xfId="41827"/>
    <cellStyle name="Calculation 4 9" xfId="7587"/>
    <cellStyle name="Calculation 4 9 2" xfId="7588"/>
    <cellStyle name="Calculation 4 9 2 2" xfId="7589"/>
    <cellStyle name="Calculation 4 9 2 3" xfId="41828"/>
    <cellStyle name="Calculation 4 9 3" xfId="7590"/>
    <cellStyle name="Calculation 4 9 3 2" xfId="7591"/>
    <cellStyle name="Calculation 4 9 4" xfId="7592"/>
    <cellStyle name="Calculation 4 9 5" xfId="41829"/>
    <cellStyle name="Calculation 40" xfId="41830"/>
    <cellStyle name="Calculation 41" xfId="41831"/>
    <cellStyle name="Calculation 42" xfId="41832"/>
    <cellStyle name="Calculation 43" xfId="41833"/>
    <cellStyle name="Calculation 44" xfId="41834"/>
    <cellStyle name="Calculation 45" xfId="41835"/>
    <cellStyle name="Calculation 46" xfId="41836"/>
    <cellStyle name="Calculation 47" xfId="41837"/>
    <cellStyle name="Calculation 48" xfId="41838"/>
    <cellStyle name="Calculation 49" xfId="41839"/>
    <cellStyle name="Calculation 5" xfId="7593"/>
    <cellStyle name="Calculation 5 10" xfId="7594"/>
    <cellStyle name="Calculation 5 10 2" xfId="7595"/>
    <cellStyle name="Calculation 5 10 2 2" xfId="7596"/>
    <cellStyle name="Calculation 5 10 2 3" xfId="41840"/>
    <cellStyle name="Calculation 5 10 3" xfId="7597"/>
    <cellStyle name="Calculation 5 10 3 2" xfId="7598"/>
    <cellStyle name="Calculation 5 10 4" xfId="7599"/>
    <cellStyle name="Calculation 5 10 5" xfId="41841"/>
    <cellStyle name="Calculation 5 11" xfId="7600"/>
    <cellStyle name="Calculation 5 11 2" xfId="7601"/>
    <cellStyle name="Calculation 5 11 2 2" xfId="7602"/>
    <cellStyle name="Calculation 5 11 2 3" xfId="41842"/>
    <cellStyle name="Calculation 5 11 3" xfId="7603"/>
    <cellStyle name="Calculation 5 11 3 2" xfId="7604"/>
    <cellStyle name="Calculation 5 11 4" xfId="7605"/>
    <cellStyle name="Calculation 5 11 5" xfId="41843"/>
    <cellStyle name="Calculation 5 12" xfId="7606"/>
    <cellStyle name="Calculation 5 12 2" xfId="7607"/>
    <cellStyle name="Calculation 5 12 2 2" xfId="7608"/>
    <cellStyle name="Calculation 5 12 2 3" xfId="41844"/>
    <cellStyle name="Calculation 5 12 3" xfId="7609"/>
    <cellStyle name="Calculation 5 12 3 2" xfId="7610"/>
    <cellStyle name="Calculation 5 12 4" xfId="7611"/>
    <cellStyle name="Calculation 5 12 5" xfId="41845"/>
    <cellStyle name="Calculation 5 13" xfId="7612"/>
    <cellStyle name="Calculation 5 13 2" xfId="7613"/>
    <cellStyle name="Calculation 5 13 2 2" xfId="7614"/>
    <cellStyle name="Calculation 5 13 2 3" xfId="41846"/>
    <cellStyle name="Calculation 5 13 3" xfId="7615"/>
    <cellStyle name="Calculation 5 13 3 2" xfId="7616"/>
    <cellStyle name="Calculation 5 13 4" xfId="7617"/>
    <cellStyle name="Calculation 5 13 5" xfId="41847"/>
    <cellStyle name="Calculation 5 14" xfId="7618"/>
    <cellStyle name="Calculation 5 14 2" xfId="7619"/>
    <cellStyle name="Calculation 5 14 2 2" xfId="7620"/>
    <cellStyle name="Calculation 5 14 2 3" xfId="41848"/>
    <cellStyle name="Calculation 5 14 3" xfId="7621"/>
    <cellStyle name="Calculation 5 14 3 2" xfId="7622"/>
    <cellStyle name="Calculation 5 14 4" xfId="7623"/>
    <cellStyle name="Calculation 5 14 5" xfId="41849"/>
    <cellStyle name="Calculation 5 15" xfId="7624"/>
    <cellStyle name="Calculation 5 15 2" xfId="7625"/>
    <cellStyle name="Calculation 5 15 2 2" xfId="7626"/>
    <cellStyle name="Calculation 5 15 2 3" xfId="41850"/>
    <cellStyle name="Calculation 5 15 3" xfId="7627"/>
    <cellStyle name="Calculation 5 15 3 2" xfId="7628"/>
    <cellStyle name="Calculation 5 15 4" xfId="7629"/>
    <cellStyle name="Calculation 5 15 5" xfId="41851"/>
    <cellStyle name="Calculation 5 16" xfId="7630"/>
    <cellStyle name="Calculation 5 16 2" xfId="7631"/>
    <cellStyle name="Calculation 5 16 2 2" xfId="7632"/>
    <cellStyle name="Calculation 5 16 2 3" xfId="41852"/>
    <cellStyle name="Calculation 5 16 3" xfId="7633"/>
    <cellStyle name="Calculation 5 16 3 2" xfId="7634"/>
    <cellStyle name="Calculation 5 16 4" xfId="7635"/>
    <cellStyle name="Calculation 5 16 5" xfId="41853"/>
    <cellStyle name="Calculation 5 17" xfId="7636"/>
    <cellStyle name="Calculation 5 17 2" xfId="7637"/>
    <cellStyle name="Calculation 5 17 2 2" xfId="7638"/>
    <cellStyle name="Calculation 5 17 2 3" xfId="41854"/>
    <cellStyle name="Calculation 5 17 3" xfId="7639"/>
    <cellStyle name="Calculation 5 17 3 2" xfId="7640"/>
    <cellStyle name="Calculation 5 17 4" xfId="7641"/>
    <cellStyle name="Calculation 5 17 5" xfId="41855"/>
    <cellStyle name="Calculation 5 18" xfId="7642"/>
    <cellStyle name="Calculation 5 18 2" xfId="7643"/>
    <cellStyle name="Calculation 5 18 2 2" xfId="7644"/>
    <cellStyle name="Calculation 5 18 2 3" xfId="41856"/>
    <cellStyle name="Calculation 5 18 3" xfId="7645"/>
    <cellStyle name="Calculation 5 18 3 2" xfId="7646"/>
    <cellStyle name="Calculation 5 18 4" xfId="7647"/>
    <cellStyle name="Calculation 5 18 5" xfId="41857"/>
    <cellStyle name="Calculation 5 19" xfId="7648"/>
    <cellStyle name="Calculation 5 19 2" xfId="7649"/>
    <cellStyle name="Calculation 5 19 2 2" xfId="7650"/>
    <cellStyle name="Calculation 5 19 2 3" xfId="41858"/>
    <cellStyle name="Calculation 5 19 3" xfId="7651"/>
    <cellStyle name="Calculation 5 19 3 2" xfId="7652"/>
    <cellStyle name="Calculation 5 19 4" xfId="7653"/>
    <cellStyle name="Calculation 5 19 5" xfId="41859"/>
    <cellStyle name="Calculation 5 2" xfId="7654"/>
    <cellStyle name="Calculation 5 2 10" xfId="7655"/>
    <cellStyle name="Calculation 5 2 10 2" xfId="7656"/>
    <cellStyle name="Calculation 5 2 10 2 2" xfId="7657"/>
    <cellStyle name="Calculation 5 2 10 2 3" xfId="41860"/>
    <cellStyle name="Calculation 5 2 10 3" xfId="7658"/>
    <cellStyle name="Calculation 5 2 10 3 2" xfId="7659"/>
    <cellStyle name="Calculation 5 2 10 4" xfId="7660"/>
    <cellStyle name="Calculation 5 2 10 5" xfId="41861"/>
    <cellStyle name="Calculation 5 2 11" xfId="7661"/>
    <cellStyle name="Calculation 5 2 11 2" xfId="7662"/>
    <cellStyle name="Calculation 5 2 11 2 2" xfId="7663"/>
    <cellStyle name="Calculation 5 2 11 2 3" xfId="41862"/>
    <cellStyle name="Calculation 5 2 11 3" xfId="7664"/>
    <cellStyle name="Calculation 5 2 11 3 2" xfId="7665"/>
    <cellStyle name="Calculation 5 2 11 4" xfId="7666"/>
    <cellStyle name="Calculation 5 2 11 5" xfId="41863"/>
    <cellStyle name="Calculation 5 2 12" xfId="7667"/>
    <cellStyle name="Calculation 5 2 12 2" xfId="7668"/>
    <cellStyle name="Calculation 5 2 12 2 2" xfId="7669"/>
    <cellStyle name="Calculation 5 2 12 2 3" xfId="41864"/>
    <cellStyle name="Calculation 5 2 12 3" xfId="7670"/>
    <cellStyle name="Calculation 5 2 12 3 2" xfId="7671"/>
    <cellStyle name="Calculation 5 2 12 4" xfId="7672"/>
    <cellStyle name="Calculation 5 2 12 5" xfId="41865"/>
    <cellStyle name="Calculation 5 2 13" xfId="7673"/>
    <cellStyle name="Calculation 5 2 13 2" xfId="7674"/>
    <cellStyle name="Calculation 5 2 13 2 2" xfId="7675"/>
    <cellStyle name="Calculation 5 2 13 2 3" xfId="41866"/>
    <cellStyle name="Calculation 5 2 13 3" xfId="7676"/>
    <cellStyle name="Calculation 5 2 13 3 2" xfId="7677"/>
    <cellStyle name="Calculation 5 2 13 4" xfId="7678"/>
    <cellStyle name="Calculation 5 2 13 5" xfId="41867"/>
    <cellStyle name="Calculation 5 2 14" xfId="7679"/>
    <cellStyle name="Calculation 5 2 14 2" xfId="7680"/>
    <cellStyle name="Calculation 5 2 14 2 2" xfId="7681"/>
    <cellStyle name="Calculation 5 2 14 2 3" xfId="41868"/>
    <cellStyle name="Calculation 5 2 14 3" xfId="7682"/>
    <cellStyle name="Calculation 5 2 14 3 2" xfId="7683"/>
    <cellStyle name="Calculation 5 2 14 4" xfId="7684"/>
    <cellStyle name="Calculation 5 2 14 5" xfId="41869"/>
    <cellStyle name="Calculation 5 2 15" xfId="7685"/>
    <cellStyle name="Calculation 5 2 15 2" xfId="7686"/>
    <cellStyle name="Calculation 5 2 15 2 2" xfId="7687"/>
    <cellStyle name="Calculation 5 2 15 2 3" xfId="41870"/>
    <cellStyle name="Calculation 5 2 15 3" xfId="7688"/>
    <cellStyle name="Calculation 5 2 15 3 2" xfId="7689"/>
    <cellStyle name="Calculation 5 2 15 4" xfId="7690"/>
    <cellStyle name="Calculation 5 2 15 5" xfId="41871"/>
    <cellStyle name="Calculation 5 2 16" xfId="7691"/>
    <cellStyle name="Calculation 5 2 16 2" xfId="7692"/>
    <cellStyle name="Calculation 5 2 16 2 2" xfId="7693"/>
    <cellStyle name="Calculation 5 2 16 2 3" xfId="41872"/>
    <cellStyle name="Calculation 5 2 16 3" xfId="7694"/>
    <cellStyle name="Calculation 5 2 16 3 2" xfId="7695"/>
    <cellStyle name="Calculation 5 2 16 4" xfId="7696"/>
    <cellStyle name="Calculation 5 2 16 5" xfId="41873"/>
    <cellStyle name="Calculation 5 2 17" xfId="7697"/>
    <cellStyle name="Calculation 5 2 17 2" xfId="7698"/>
    <cellStyle name="Calculation 5 2 17 2 2" xfId="7699"/>
    <cellStyle name="Calculation 5 2 17 2 3" xfId="41874"/>
    <cellStyle name="Calculation 5 2 17 3" xfId="7700"/>
    <cellStyle name="Calculation 5 2 17 3 2" xfId="7701"/>
    <cellStyle name="Calculation 5 2 17 4" xfId="7702"/>
    <cellStyle name="Calculation 5 2 17 5" xfId="41875"/>
    <cellStyle name="Calculation 5 2 18" xfId="7703"/>
    <cellStyle name="Calculation 5 2 18 2" xfId="7704"/>
    <cellStyle name="Calculation 5 2 18 2 2" xfId="7705"/>
    <cellStyle name="Calculation 5 2 18 2 3" xfId="41876"/>
    <cellStyle name="Calculation 5 2 18 3" xfId="7706"/>
    <cellStyle name="Calculation 5 2 18 3 2" xfId="7707"/>
    <cellStyle name="Calculation 5 2 18 4" xfId="7708"/>
    <cellStyle name="Calculation 5 2 18 5" xfId="41877"/>
    <cellStyle name="Calculation 5 2 19" xfId="7709"/>
    <cellStyle name="Calculation 5 2 19 2" xfId="7710"/>
    <cellStyle name="Calculation 5 2 19 2 2" xfId="7711"/>
    <cellStyle name="Calculation 5 2 19 2 3" xfId="41878"/>
    <cellStyle name="Calculation 5 2 19 3" xfId="7712"/>
    <cellStyle name="Calculation 5 2 19 3 2" xfId="7713"/>
    <cellStyle name="Calculation 5 2 19 4" xfId="7714"/>
    <cellStyle name="Calculation 5 2 19 5" xfId="41879"/>
    <cellStyle name="Calculation 5 2 2" xfId="7715"/>
    <cellStyle name="Calculation 5 2 2 2" xfId="7716"/>
    <cellStyle name="Calculation 5 2 2 2 2" xfId="7717"/>
    <cellStyle name="Calculation 5 2 2 2 3" xfId="41880"/>
    <cellStyle name="Calculation 5 2 2 3" xfId="7718"/>
    <cellStyle name="Calculation 5 2 2 3 2" xfId="7719"/>
    <cellStyle name="Calculation 5 2 2 4" xfId="7720"/>
    <cellStyle name="Calculation 5 2 2 5" xfId="41881"/>
    <cellStyle name="Calculation 5 2 20" xfId="7721"/>
    <cellStyle name="Calculation 5 2 20 2" xfId="7722"/>
    <cellStyle name="Calculation 5 2 20 2 2" xfId="41882"/>
    <cellStyle name="Calculation 5 2 20 2 3" xfId="41883"/>
    <cellStyle name="Calculation 5 2 20 3" xfId="41884"/>
    <cellStyle name="Calculation 5 2 20 4" xfId="41885"/>
    <cellStyle name="Calculation 5 2 20 5" xfId="41886"/>
    <cellStyle name="Calculation 5 2 21" xfId="7723"/>
    <cellStyle name="Calculation 5 2 21 2" xfId="7724"/>
    <cellStyle name="Calculation 5 2 22" xfId="7725"/>
    <cellStyle name="Calculation 5 2 22 2" xfId="7726"/>
    <cellStyle name="Calculation 5 2 3" xfId="7727"/>
    <cellStyle name="Calculation 5 2 3 2" xfId="7728"/>
    <cellStyle name="Calculation 5 2 3 2 2" xfId="7729"/>
    <cellStyle name="Calculation 5 2 3 2 3" xfId="41887"/>
    <cellStyle name="Calculation 5 2 3 3" xfId="7730"/>
    <cellStyle name="Calculation 5 2 3 3 2" xfId="7731"/>
    <cellStyle name="Calculation 5 2 3 4" xfId="7732"/>
    <cellStyle name="Calculation 5 2 3 5" xfId="41888"/>
    <cellStyle name="Calculation 5 2 4" xfId="7733"/>
    <cellStyle name="Calculation 5 2 4 2" xfId="7734"/>
    <cellStyle name="Calculation 5 2 4 2 2" xfId="7735"/>
    <cellStyle name="Calculation 5 2 4 2 3" xfId="41889"/>
    <cellStyle name="Calculation 5 2 4 3" xfId="7736"/>
    <cellStyle name="Calculation 5 2 4 3 2" xfId="7737"/>
    <cellStyle name="Calculation 5 2 4 4" xfId="7738"/>
    <cellStyle name="Calculation 5 2 4 5" xfId="41890"/>
    <cellStyle name="Calculation 5 2 5" xfId="7739"/>
    <cellStyle name="Calculation 5 2 5 2" xfId="7740"/>
    <cellStyle name="Calculation 5 2 5 2 2" xfId="7741"/>
    <cellStyle name="Calculation 5 2 5 2 3" xfId="41891"/>
    <cellStyle name="Calculation 5 2 5 3" xfId="7742"/>
    <cellStyle name="Calculation 5 2 5 3 2" xfId="7743"/>
    <cellStyle name="Calculation 5 2 5 4" xfId="7744"/>
    <cellStyle name="Calculation 5 2 5 5" xfId="41892"/>
    <cellStyle name="Calculation 5 2 6" xfId="7745"/>
    <cellStyle name="Calculation 5 2 6 2" xfId="7746"/>
    <cellStyle name="Calculation 5 2 6 2 2" xfId="7747"/>
    <cellStyle name="Calculation 5 2 6 2 3" xfId="41893"/>
    <cellStyle name="Calculation 5 2 6 3" xfId="7748"/>
    <cellStyle name="Calculation 5 2 6 3 2" xfId="7749"/>
    <cellStyle name="Calculation 5 2 6 4" xfId="7750"/>
    <cellStyle name="Calculation 5 2 6 5" xfId="41894"/>
    <cellStyle name="Calculation 5 2 7" xfId="7751"/>
    <cellStyle name="Calculation 5 2 7 2" xfId="7752"/>
    <cellStyle name="Calculation 5 2 7 2 2" xfId="7753"/>
    <cellStyle name="Calculation 5 2 7 2 3" xfId="41895"/>
    <cellStyle name="Calculation 5 2 7 3" xfId="7754"/>
    <cellStyle name="Calculation 5 2 7 3 2" xfId="7755"/>
    <cellStyle name="Calculation 5 2 7 4" xfId="7756"/>
    <cellStyle name="Calculation 5 2 7 5" xfId="41896"/>
    <cellStyle name="Calculation 5 2 8" xfId="7757"/>
    <cellStyle name="Calculation 5 2 8 2" xfId="7758"/>
    <cellStyle name="Calculation 5 2 8 2 2" xfId="7759"/>
    <cellStyle name="Calculation 5 2 8 2 3" xfId="41897"/>
    <cellStyle name="Calculation 5 2 8 3" xfId="7760"/>
    <cellStyle name="Calculation 5 2 8 3 2" xfId="7761"/>
    <cellStyle name="Calculation 5 2 8 4" xfId="7762"/>
    <cellStyle name="Calculation 5 2 8 5" xfId="41898"/>
    <cellStyle name="Calculation 5 2 9" xfId="7763"/>
    <cellStyle name="Calculation 5 2 9 2" xfId="7764"/>
    <cellStyle name="Calculation 5 2 9 2 2" xfId="7765"/>
    <cellStyle name="Calculation 5 2 9 2 3" xfId="41899"/>
    <cellStyle name="Calculation 5 2 9 3" xfId="7766"/>
    <cellStyle name="Calculation 5 2 9 3 2" xfId="7767"/>
    <cellStyle name="Calculation 5 2 9 4" xfId="7768"/>
    <cellStyle name="Calculation 5 2 9 5" xfId="41900"/>
    <cellStyle name="Calculation 5 20" xfId="7769"/>
    <cellStyle name="Calculation 5 20 2" xfId="7770"/>
    <cellStyle name="Calculation 5 20 2 2" xfId="7771"/>
    <cellStyle name="Calculation 5 20 2 3" xfId="41901"/>
    <cellStyle name="Calculation 5 20 3" xfId="7772"/>
    <cellStyle name="Calculation 5 20 3 2" xfId="7773"/>
    <cellStyle name="Calculation 5 20 4" xfId="7774"/>
    <cellStyle name="Calculation 5 20 5" xfId="41902"/>
    <cellStyle name="Calculation 5 21" xfId="7775"/>
    <cellStyle name="Calculation 5 21 2" xfId="7776"/>
    <cellStyle name="Calculation 5 21 2 2" xfId="7777"/>
    <cellStyle name="Calculation 5 21 2 3" xfId="41903"/>
    <cellStyle name="Calculation 5 21 3" xfId="7778"/>
    <cellStyle name="Calculation 5 21 3 2" xfId="7779"/>
    <cellStyle name="Calculation 5 21 4" xfId="7780"/>
    <cellStyle name="Calculation 5 21 5" xfId="41904"/>
    <cellStyle name="Calculation 5 22" xfId="7781"/>
    <cellStyle name="Calculation 5 22 2" xfId="7782"/>
    <cellStyle name="Calculation 5 22 2 2" xfId="7783"/>
    <cellStyle name="Calculation 5 22 2 3" xfId="41905"/>
    <cellStyle name="Calculation 5 22 3" xfId="7784"/>
    <cellStyle name="Calculation 5 22 3 2" xfId="7785"/>
    <cellStyle name="Calculation 5 22 4" xfId="7786"/>
    <cellStyle name="Calculation 5 22 5" xfId="41906"/>
    <cellStyle name="Calculation 5 23" xfId="7787"/>
    <cellStyle name="Calculation 5 23 2" xfId="7788"/>
    <cellStyle name="Calculation 5 24" xfId="7789"/>
    <cellStyle name="Calculation 5 24 2" xfId="7790"/>
    <cellStyle name="Calculation 5 3" xfId="7791"/>
    <cellStyle name="Calculation 5 3 10" xfId="7792"/>
    <cellStyle name="Calculation 5 3 10 2" xfId="7793"/>
    <cellStyle name="Calculation 5 3 10 2 2" xfId="7794"/>
    <cellStyle name="Calculation 5 3 10 2 3" xfId="41907"/>
    <cellStyle name="Calculation 5 3 10 3" xfId="7795"/>
    <cellStyle name="Calculation 5 3 10 3 2" xfId="7796"/>
    <cellStyle name="Calculation 5 3 10 4" xfId="7797"/>
    <cellStyle name="Calculation 5 3 10 5" xfId="41908"/>
    <cellStyle name="Calculation 5 3 11" xfId="7798"/>
    <cellStyle name="Calculation 5 3 11 2" xfId="7799"/>
    <cellStyle name="Calculation 5 3 11 2 2" xfId="7800"/>
    <cellStyle name="Calculation 5 3 11 2 3" xfId="41909"/>
    <cellStyle name="Calculation 5 3 11 3" xfId="7801"/>
    <cellStyle name="Calculation 5 3 11 3 2" xfId="7802"/>
    <cellStyle name="Calculation 5 3 11 4" xfId="7803"/>
    <cellStyle name="Calculation 5 3 11 5" xfId="41910"/>
    <cellStyle name="Calculation 5 3 12" xfId="7804"/>
    <cellStyle name="Calculation 5 3 12 2" xfId="7805"/>
    <cellStyle name="Calculation 5 3 12 2 2" xfId="7806"/>
    <cellStyle name="Calculation 5 3 12 2 3" xfId="41911"/>
    <cellStyle name="Calculation 5 3 12 3" xfId="7807"/>
    <cellStyle name="Calculation 5 3 12 3 2" xfId="7808"/>
    <cellStyle name="Calculation 5 3 12 4" xfId="7809"/>
    <cellStyle name="Calculation 5 3 12 5" xfId="41912"/>
    <cellStyle name="Calculation 5 3 13" xfId="7810"/>
    <cellStyle name="Calculation 5 3 13 2" xfId="7811"/>
    <cellStyle name="Calculation 5 3 13 2 2" xfId="7812"/>
    <cellStyle name="Calculation 5 3 13 2 3" xfId="41913"/>
    <cellStyle name="Calculation 5 3 13 3" xfId="7813"/>
    <cellStyle name="Calculation 5 3 13 3 2" xfId="7814"/>
    <cellStyle name="Calculation 5 3 13 4" xfId="7815"/>
    <cellStyle name="Calculation 5 3 13 5" xfId="41914"/>
    <cellStyle name="Calculation 5 3 14" xfId="7816"/>
    <cellStyle name="Calculation 5 3 14 2" xfId="7817"/>
    <cellStyle name="Calculation 5 3 14 2 2" xfId="7818"/>
    <cellStyle name="Calculation 5 3 14 2 3" xfId="41915"/>
    <cellStyle name="Calculation 5 3 14 3" xfId="7819"/>
    <cellStyle name="Calculation 5 3 14 3 2" xfId="7820"/>
    <cellStyle name="Calculation 5 3 14 4" xfId="7821"/>
    <cellStyle name="Calculation 5 3 14 5" xfId="41916"/>
    <cellStyle name="Calculation 5 3 15" xfId="7822"/>
    <cellStyle name="Calculation 5 3 15 2" xfId="7823"/>
    <cellStyle name="Calculation 5 3 15 2 2" xfId="7824"/>
    <cellStyle name="Calculation 5 3 15 2 3" xfId="41917"/>
    <cellStyle name="Calculation 5 3 15 3" xfId="7825"/>
    <cellStyle name="Calculation 5 3 15 3 2" xfId="7826"/>
    <cellStyle name="Calculation 5 3 15 4" xfId="7827"/>
    <cellStyle name="Calculation 5 3 15 5" xfId="41918"/>
    <cellStyle name="Calculation 5 3 16" xfId="7828"/>
    <cellStyle name="Calculation 5 3 16 2" xfId="7829"/>
    <cellStyle name="Calculation 5 3 16 2 2" xfId="7830"/>
    <cellStyle name="Calculation 5 3 16 2 3" xfId="41919"/>
    <cellStyle name="Calculation 5 3 16 3" xfId="7831"/>
    <cellStyle name="Calculation 5 3 16 3 2" xfId="7832"/>
    <cellStyle name="Calculation 5 3 16 4" xfId="7833"/>
    <cellStyle name="Calculation 5 3 16 5" xfId="41920"/>
    <cellStyle name="Calculation 5 3 17" xfId="7834"/>
    <cellStyle name="Calculation 5 3 17 2" xfId="7835"/>
    <cellStyle name="Calculation 5 3 17 2 2" xfId="7836"/>
    <cellStyle name="Calculation 5 3 17 2 3" xfId="41921"/>
    <cellStyle name="Calculation 5 3 17 3" xfId="7837"/>
    <cellStyle name="Calculation 5 3 17 3 2" xfId="7838"/>
    <cellStyle name="Calculation 5 3 17 4" xfId="7839"/>
    <cellStyle name="Calculation 5 3 17 5" xfId="41922"/>
    <cellStyle name="Calculation 5 3 18" xfId="7840"/>
    <cellStyle name="Calculation 5 3 18 2" xfId="7841"/>
    <cellStyle name="Calculation 5 3 18 2 2" xfId="7842"/>
    <cellStyle name="Calculation 5 3 18 2 3" xfId="41923"/>
    <cellStyle name="Calculation 5 3 18 3" xfId="7843"/>
    <cellStyle name="Calculation 5 3 18 3 2" xfId="7844"/>
    <cellStyle name="Calculation 5 3 18 4" xfId="7845"/>
    <cellStyle name="Calculation 5 3 18 5" xfId="41924"/>
    <cellStyle name="Calculation 5 3 19" xfId="7846"/>
    <cellStyle name="Calculation 5 3 19 2" xfId="7847"/>
    <cellStyle name="Calculation 5 3 19 2 2" xfId="7848"/>
    <cellStyle name="Calculation 5 3 19 2 3" xfId="41925"/>
    <cellStyle name="Calculation 5 3 19 3" xfId="7849"/>
    <cellStyle name="Calculation 5 3 19 3 2" xfId="7850"/>
    <cellStyle name="Calculation 5 3 19 4" xfId="7851"/>
    <cellStyle name="Calculation 5 3 19 5" xfId="41926"/>
    <cellStyle name="Calculation 5 3 2" xfId="7852"/>
    <cellStyle name="Calculation 5 3 2 2" xfId="7853"/>
    <cellStyle name="Calculation 5 3 2 2 2" xfId="7854"/>
    <cellStyle name="Calculation 5 3 2 2 3" xfId="41927"/>
    <cellStyle name="Calculation 5 3 2 3" xfId="7855"/>
    <cellStyle name="Calculation 5 3 2 3 2" xfId="7856"/>
    <cellStyle name="Calculation 5 3 2 4" xfId="7857"/>
    <cellStyle name="Calculation 5 3 2 5" xfId="41928"/>
    <cellStyle name="Calculation 5 3 20" xfId="7858"/>
    <cellStyle name="Calculation 5 3 20 2" xfId="7859"/>
    <cellStyle name="Calculation 5 3 20 2 2" xfId="41929"/>
    <cellStyle name="Calculation 5 3 20 2 3" xfId="41930"/>
    <cellStyle name="Calculation 5 3 20 3" xfId="41931"/>
    <cellStyle name="Calculation 5 3 20 4" xfId="41932"/>
    <cellStyle name="Calculation 5 3 20 5" xfId="41933"/>
    <cellStyle name="Calculation 5 3 21" xfId="7860"/>
    <cellStyle name="Calculation 5 3 21 2" xfId="7861"/>
    <cellStyle name="Calculation 5 3 22" xfId="7862"/>
    <cellStyle name="Calculation 5 3 22 2" xfId="7863"/>
    <cellStyle name="Calculation 5 3 3" xfId="7864"/>
    <cellStyle name="Calculation 5 3 3 2" xfId="7865"/>
    <cellStyle name="Calculation 5 3 3 2 2" xfId="7866"/>
    <cellStyle name="Calculation 5 3 3 2 3" xfId="41934"/>
    <cellStyle name="Calculation 5 3 3 3" xfId="7867"/>
    <cellStyle name="Calculation 5 3 3 3 2" xfId="7868"/>
    <cellStyle name="Calculation 5 3 3 4" xfId="7869"/>
    <cellStyle name="Calculation 5 3 3 5" xfId="41935"/>
    <cellStyle name="Calculation 5 3 4" xfId="7870"/>
    <cellStyle name="Calculation 5 3 4 2" xfId="7871"/>
    <cellStyle name="Calculation 5 3 4 2 2" xfId="7872"/>
    <cellStyle name="Calculation 5 3 4 2 3" xfId="41936"/>
    <cellStyle name="Calculation 5 3 4 3" xfId="7873"/>
    <cellStyle name="Calculation 5 3 4 3 2" xfId="7874"/>
    <cellStyle name="Calculation 5 3 4 4" xfId="7875"/>
    <cellStyle name="Calculation 5 3 4 5" xfId="41937"/>
    <cellStyle name="Calculation 5 3 5" xfId="7876"/>
    <cellStyle name="Calculation 5 3 5 2" xfId="7877"/>
    <cellStyle name="Calculation 5 3 5 2 2" xfId="7878"/>
    <cellStyle name="Calculation 5 3 5 2 3" xfId="41938"/>
    <cellStyle name="Calculation 5 3 5 3" xfId="7879"/>
    <cellStyle name="Calculation 5 3 5 3 2" xfId="7880"/>
    <cellStyle name="Calculation 5 3 5 4" xfId="7881"/>
    <cellStyle name="Calculation 5 3 5 5" xfId="41939"/>
    <cellStyle name="Calculation 5 3 6" xfId="7882"/>
    <cellStyle name="Calculation 5 3 6 2" xfId="7883"/>
    <cellStyle name="Calculation 5 3 6 2 2" xfId="7884"/>
    <cellStyle name="Calculation 5 3 6 2 3" xfId="41940"/>
    <cellStyle name="Calculation 5 3 6 3" xfId="7885"/>
    <cellStyle name="Calculation 5 3 6 3 2" xfId="7886"/>
    <cellStyle name="Calculation 5 3 6 4" xfId="7887"/>
    <cellStyle name="Calculation 5 3 6 5" xfId="41941"/>
    <cellStyle name="Calculation 5 3 7" xfId="7888"/>
    <cellStyle name="Calculation 5 3 7 2" xfId="7889"/>
    <cellStyle name="Calculation 5 3 7 2 2" xfId="7890"/>
    <cellStyle name="Calculation 5 3 7 2 3" xfId="41942"/>
    <cellStyle name="Calculation 5 3 7 3" xfId="7891"/>
    <cellStyle name="Calculation 5 3 7 3 2" xfId="7892"/>
    <cellStyle name="Calculation 5 3 7 4" xfId="7893"/>
    <cellStyle name="Calculation 5 3 7 5" xfId="41943"/>
    <cellStyle name="Calculation 5 3 8" xfId="7894"/>
    <cellStyle name="Calculation 5 3 8 2" xfId="7895"/>
    <cellStyle name="Calculation 5 3 8 2 2" xfId="7896"/>
    <cellStyle name="Calculation 5 3 8 2 3" xfId="41944"/>
    <cellStyle name="Calculation 5 3 8 3" xfId="7897"/>
    <cellStyle name="Calculation 5 3 8 3 2" xfId="7898"/>
    <cellStyle name="Calculation 5 3 8 4" xfId="7899"/>
    <cellStyle name="Calculation 5 3 8 5" xfId="41945"/>
    <cellStyle name="Calculation 5 3 9" xfId="7900"/>
    <cellStyle name="Calculation 5 3 9 2" xfId="7901"/>
    <cellStyle name="Calculation 5 3 9 2 2" xfId="7902"/>
    <cellStyle name="Calculation 5 3 9 2 3" xfId="41946"/>
    <cellStyle name="Calculation 5 3 9 3" xfId="7903"/>
    <cellStyle name="Calculation 5 3 9 3 2" xfId="7904"/>
    <cellStyle name="Calculation 5 3 9 4" xfId="7905"/>
    <cellStyle name="Calculation 5 3 9 5" xfId="41947"/>
    <cellStyle name="Calculation 5 4" xfId="7906"/>
    <cellStyle name="Calculation 5 4 2" xfId="7907"/>
    <cellStyle name="Calculation 5 4 2 2" xfId="7908"/>
    <cellStyle name="Calculation 5 4 3" xfId="7909"/>
    <cellStyle name="Calculation 5 4 3 2" xfId="7910"/>
    <cellStyle name="Calculation 5 5" xfId="7911"/>
    <cellStyle name="Calculation 5 5 2" xfId="7912"/>
    <cellStyle name="Calculation 5 5 2 2" xfId="7913"/>
    <cellStyle name="Calculation 5 5 2 3" xfId="41948"/>
    <cellStyle name="Calculation 5 5 3" xfId="7914"/>
    <cellStyle name="Calculation 5 5 3 2" xfId="7915"/>
    <cellStyle name="Calculation 5 5 4" xfId="7916"/>
    <cellStyle name="Calculation 5 5 5" xfId="41949"/>
    <cellStyle name="Calculation 5 6" xfId="7917"/>
    <cellStyle name="Calculation 5 6 2" xfId="7918"/>
    <cellStyle name="Calculation 5 6 2 2" xfId="7919"/>
    <cellStyle name="Calculation 5 6 2 3" xfId="41950"/>
    <cellStyle name="Calculation 5 6 3" xfId="7920"/>
    <cellStyle name="Calculation 5 6 3 2" xfId="7921"/>
    <cellStyle name="Calculation 5 6 4" xfId="7922"/>
    <cellStyle name="Calculation 5 6 5" xfId="41951"/>
    <cellStyle name="Calculation 5 7" xfId="7923"/>
    <cellStyle name="Calculation 5 7 2" xfId="7924"/>
    <cellStyle name="Calculation 5 7 2 2" xfId="7925"/>
    <cellStyle name="Calculation 5 7 2 3" xfId="41952"/>
    <cellStyle name="Calculation 5 7 3" xfId="7926"/>
    <cellStyle name="Calculation 5 7 3 2" xfId="7927"/>
    <cellStyle name="Calculation 5 7 4" xfId="7928"/>
    <cellStyle name="Calculation 5 7 5" xfId="41953"/>
    <cellStyle name="Calculation 5 8" xfId="7929"/>
    <cellStyle name="Calculation 5 8 2" xfId="7930"/>
    <cellStyle name="Calculation 5 8 2 2" xfId="7931"/>
    <cellStyle name="Calculation 5 8 2 3" xfId="41954"/>
    <cellStyle name="Calculation 5 8 3" xfId="7932"/>
    <cellStyle name="Calculation 5 8 3 2" xfId="7933"/>
    <cellStyle name="Calculation 5 8 4" xfId="7934"/>
    <cellStyle name="Calculation 5 8 5" xfId="41955"/>
    <cellStyle name="Calculation 5 9" xfId="7935"/>
    <cellStyle name="Calculation 5 9 2" xfId="7936"/>
    <cellStyle name="Calculation 5 9 2 2" xfId="7937"/>
    <cellStyle name="Calculation 5 9 2 3" xfId="41956"/>
    <cellStyle name="Calculation 5 9 3" xfId="7938"/>
    <cellStyle name="Calculation 5 9 3 2" xfId="7939"/>
    <cellStyle name="Calculation 5 9 4" xfId="7940"/>
    <cellStyle name="Calculation 5 9 5" xfId="41957"/>
    <cellStyle name="Calculation 6" xfId="7941"/>
    <cellStyle name="Calculation 6 10" xfId="7942"/>
    <cellStyle name="Calculation 6 10 2" xfId="7943"/>
    <cellStyle name="Calculation 6 10 2 2" xfId="7944"/>
    <cellStyle name="Calculation 6 10 2 3" xfId="41958"/>
    <cellStyle name="Calculation 6 10 3" xfId="7945"/>
    <cellStyle name="Calculation 6 10 3 2" xfId="7946"/>
    <cellStyle name="Calculation 6 10 4" xfId="7947"/>
    <cellStyle name="Calculation 6 10 5" xfId="41959"/>
    <cellStyle name="Calculation 6 11" xfId="7948"/>
    <cellStyle name="Calculation 6 11 2" xfId="7949"/>
    <cellStyle name="Calculation 6 11 2 2" xfId="7950"/>
    <cellStyle name="Calculation 6 11 2 3" xfId="41960"/>
    <cellStyle name="Calculation 6 11 3" xfId="7951"/>
    <cellStyle name="Calculation 6 11 3 2" xfId="7952"/>
    <cellStyle name="Calculation 6 11 4" xfId="7953"/>
    <cellStyle name="Calculation 6 11 5" xfId="41961"/>
    <cellStyle name="Calculation 6 12" xfId="7954"/>
    <cellStyle name="Calculation 6 12 2" xfId="7955"/>
    <cellStyle name="Calculation 6 12 2 2" xfId="7956"/>
    <cellStyle name="Calculation 6 12 2 3" xfId="41962"/>
    <cellStyle name="Calculation 6 12 3" xfId="7957"/>
    <cellStyle name="Calculation 6 12 3 2" xfId="7958"/>
    <cellStyle name="Calculation 6 12 4" xfId="7959"/>
    <cellStyle name="Calculation 6 12 5" xfId="41963"/>
    <cellStyle name="Calculation 6 13" xfId="7960"/>
    <cellStyle name="Calculation 6 13 2" xfId="7961"/>
    <cellStyle name="Calculation 6 13 2 2" xfId="7962"/>
    <cellStyle name="Calculation 6 13 2 3" xfId="41964"/>
    <cellStyle name="Calculation 6 13 3" xfId="7963"/>
    <cellStyle name="Calculation 6 13 3 2" xfId="7964"/>
    <cellStyle name="Calculation 6 13 4" xfId="7965"/>
    <cellStyle name="Calculation 6 13 5" xfId="41965"/>
    <cellStyle name="Calculation 6 14" xfId="7966"/>
    <cellStyle name="Calculation 6 14 2" xfId="7967"/>
    <cellStyle name="Calculation 6 14 2 2" xfId="7968"/>
    <cellStyle name="Calculation 6 14 2 3" xfId="41966"/>
    <cellStyle name="Calculation 6 14 3" xfId="7969"/>
    <cellStyle name="Calculation 6 14 3 2" xfId="7970"/>
    <cellStyle name="Calculation 6 14 4" xfId="7971"/>
    <cellStyle name="Calculation 6 14 5" xfId="41967"/>
    <cellStyle name="Calculation 6 15" xfId="7972"/>
    <cellStyle name="Calculation 6 15 2" xfId="7973"/>
    <cellStyle name="Calculation 6 15 2 2" xfId="7974"/>
    <cellStyle name="Calculation 6 15 2 3" xfId="41968"/>
    <cellStyle name="Calculation 6 15 3" xfId="7975"/>
    <cellStyle name="Calculation 6 15 3 2" xfId="7976"/>
    <cellStyle name="Calculation 6 15 4" xfId="7977"/>
    <cellStyle name="Calculation 6 15 5" xfId="41969"/>
    <cellStyle name="Calculation 6 16" xfId="7978"/>
    <cellStyle name="Calculation 6 16 2" xfId="7979"/>
    <cellStyle name="Calculation 6 16 2 2" xfId="7980"/>
    <cellStyle name="Calculation 6 16 2 3" xfId="41970"/>
    <cellStyle name="Calculation 6 16 3" xfId="7981"/>
    <cellStyle name="Calculation 6 16 3 2" xfId="7982"/>
    <cellStyle name="Calculation 6 16 4" xfId="7983"/>
    <cellStyle name="Calculation 6 16 5" xfId="41971"/>
    <cellStyle name="Calculation 6 17" xfId="7984"/>
    <cellStyle name="Calculation 6 17 2" xfId="7985"/>
    <cellStyle name="Calculation 6 17 2 2" xfId="7986"/>
    <cellStyle name="Calculation 6 17 2 3" xfId="41972"/>
    <cellStyle name="Calculation 6 17 3" xfId="7987"/>
    <cellStyle name="Calculation 6 17 3 2" xfId="7988"/>
    <cellStyle name="Calculation 6 17 4" xfId="7989"/>
    <cellStyle name="Calculation 6 17 5" xfId="41973"/>
    <cellStyle name="Calculation 6 18" xfId="7990"/>
    <cellStyle name="Calculation 6 18 2" xfId="7991"/>
    <cellStyle name="Calculation 6 18 2 2" xfId="7992"/>
    <cellStyle name="Calculation 6 18 2 3" xfId="41974"/>
    <cellStyle name="Calculation 6 18 3" xfId="7993"/>
    <cellStyle name="Calculation 6 18 3 2" xfId="7994"/>
    <cellStyle name="Calculation 6 18 4" xfId="7995"/>
    <cellStyle name="Calculation 6 18 5" xfId="41975"/>
    <cellStyle name="Calculation 6 19" xfId="7996"/>
    <cellStyle name="Calculation 6 19 2" xfId="7997"/>
    <cellStyle name="Calculation 6 19 2 2" xfId="7998"/>
    <cellStyle name="Calculation 6 19 2 3" xfId="41976"/>
    <cellStyle name="Calculation 6 19 3" xfId="7999"/>
    <cellStyle name="Calculation 6 19 3 2" xfId="8000"/>
    <cellStyle name="Calculation 6 19 4" xfId="8001"/>
    <cellStyle name="Calculation 6 19 5" xfId="41977"/>
    <cellStyle name="Calculation 6 2" xfId="8002"/>
    <cellStyle name="Calculation 6 2 2" xfId="8003"/>
    <cellStyle name="Calculation 6 2 2 10" xfId="8004"/>
    <cellStyle name="Calculation 6 2 2 10 2" xfId="8005"/>
    <cellStyle name="Calculation 6 2 2 10 2 2" xfId="8006"/>
    <cellStyle name="Calculation 6 2 2 10 2 3" xfId="41978"/>
    <cellStyle name="Calculation 6 2 2 10 3" xfId="8007"/>
    <cellStyle name="Calculation 6 2 2 10 3 2" xfId="8008"/>
    <cellStyle name="Calculation 6 2 2 10 4" xfId="8009"/>
    <cellStyle name="Calculation 6 2 2 10 5" xfId="41979"/>
    <cellStyle name="Calculation 6 2 2 11" xfId="8010"/>
    <cellStyle name="Calculation 6 2 2 11 2" xfId="8011"/>
    <cellStyle name="Calculation 6 2 2 11 2 2" xfId="8012"/>
    <cellStyle name="Calculation 6 2 2 11 2 3" xfId="41980"/>
    <cellStyle name="Calculation 6 2 2 11 3" xfId="8013"/>
    <cellStyle name="Calculation 6 2 2 11 3 2" xfId="8014"/>
    <cellStyle name="Calculation 6 2 2 11 4" xfId="8015"/>
    <cellStyle name="Calculation 6 2 2 11 5" xfId="41981"/>
    <cellStyle name="Calculation 6 2 2 12" xfId="8016"/>
    <cellStyle name="Calculation 6 2 2 12 2" xfId="8017"/>
    <cellStyle name="Calculation 6 2 2 12 2 2" xfId="8018"/>
    <cellStyle name="Calculation 6 2 2 12 2 3" xfId="41982"/>
    <cellStyle name="Calculation 6 2 2 12 3" xfId="8019"/>
    <cellStyle name="Calculation 6 2 2 12 3 2" xfId="8020"/>
    <cellStyle name="Calculation 6 2 2 12 4" xfId="8021"/>
    <cellStyle name="Calculation 6 2 2 12 5" xfId="41983"/>
    <cellStyle name="Calculation 6 2 2 13" xfId="8022"/>
    <cellStyle name="Calculation 6 2 2 13 2" xfId="8023"/>
    <cellStyle name="Calculation 6 2 2 13 2 2" xfId="8024"/>
    <cellStyle name="Calculation 6 2 2 13 2 3" xfId="41984"/>
    <cellStyle name="Calculation 6 2 2 13 3" xfId="8025"/>
    <cellStyle name="Calculation 6 2 2 13 3 2" xfId="8026"/>
    <cellStyle name="Calculation 6 2 2 13 4" xfId="8027"/>
    <cellStyle name="Calculation 6 2 2 13 5" xfId="41985"/>
    <cellStyle name="Calculation 6 2 2 14" xfId="8028"/>
    <cellStyle name="Calculation 6 2 2 14 2" xfId="8029"/>
    <cellStyle name="Calculation 6 2 2 14 2 2" xfId="8030"/>
    <cellStyle name="Calculation 6 2 2 14 2 3" xfId="41986"/>
    <cellStyle name="Calculation 6 2 2 14 3" xfId="8031"/>
    <cellStyle name="Calculation 6 2 2 14 3 2" xfId="8032"/>
    <cellStyle name="Calculation 6 2 2 14 4" xfId="8033"/>
    <cellStyle name="Calculation 6 2 2 14 5" xfId="41987"/>
    <cellStyle name="Calculation 6 2 2 15" xfId="8034"/>
    <cellStyle name="Calculation 6 2 2 15 2" xfId="8035"/>
    <cellStyle name="Calculation 6 2 2 15 2 2" xfId="8036"/>
    <cellStyle name="Calculation 6 2 2 15 2 3" xfId="41988"/>
    <cellStyle name="Calculation 6 2 2 15 3" xfId="8037"/>
    <cellStyle name="Calculation 6 2 2 15 3 2" xfId="8038"/>
    <cellStyle name="Calculation 6 2 2 15 4" xfId="8039"/>
    <cellStyle name="Calculation 6 2 2 15 5" xfId="41989"/>
    <cellStyle name="Calculation 6 2 2 16" xfId="8040"/>
    <cellStyle name="Calculation 6 2 2 16 2" xfId="8041"/>
    <cellStyle name="Calculation 6 2 2 16 2 2" xfId="8042"/>
    <cellStyle name="Calculation 6 2 2 16 2 3" xfId="41990"/>
    <cellStyle name="Calculation 6 2 2 16 3" xfId="8043"/>
    <cellStyle name="Calculation 6 2 2 16 3 2" xfId="8044"/>
    <cellStyle name="Calculation 6 2 2 16 4" xfId="8045"/>
    <cellStyle name="Calculation 6 2 2 16 5" xfId="41991"/>
    <cellStyle name="Calculation 6 2 2 17" xfId="8046"/>
    <cellStyle name="Calculation 6 2 2 17 2" xfId="8047"/>
    <cellStyle name="Calculation 6 2 2 17 2 2" xfId="8048"/>
    <cellStyle name="Calculation 6 2 2 17 2 3" xfId="41992"/>
    <cellStyle name="Calculation 6 2 2 17 3" xfId="8049"/>
    <cellStyle name="Calculation 6 2 2 17 3 2" xfId="8050"/>
    <cellStyle name="Calculation 6 2 2 17 4" xfId="8051"/>
    <cellStyle name="Calculation 6 2 2 17 5" xfId="41993"/>
    <cellStyle name="Calculation 6 2 2 18" xfId="8052"/>
    <cellStyle name="Calculation 6 2 2 18 2" xfId="8053"/>
    <cellStyle name="Calculation 6 2 2 18 2 2" xfId="8054"/>
    <cellStyle name="Calculation 6 2 2 18 2 3" xfId="41994"/>
    <cellStyle name="Calculation 6 2 2 18 3" xfId="8055"/>
    <cellStyle name="Calculation 6 2 2 18 3 2" xfId="8056"/>
    <cellStyle name="Calculation 6 2 2 18 4" xfId="8057"/>
    <cellStyle name="Calculation 6 2 2 18 5" xfId="41995"/>
    <cellStyle name="Calculation 6 2 2 19" xfId="8058"/>
    <cellStyle name="Calculation 6 2 2 19 2" xfId="8059"/>
    <cellStyle name="Calculation 6 2 2 19 2 2" xfId="8060"/>
    <cellStyle name="Calculation 6 2 2 19 2 3" xfId="41996"/>
    <cellStyle name="Calculation 6 2 2 19 3" xfId="8061"/>
    <cellStyle name="Calculation 6 2 2 19 3 2" xfId="8062"/>
    <cellStyle name="Calculation 6 2 2 19 4" xfId="8063"/>
    <cellStyle name="Calculation 6 2 2 19 5" xfId="41997"/>
    <cellStyle name="Calculation 6 2 2 2" xfId="8064"/>
    <cellStyle name="Calculation 6 2 2 2 2" xfId="8065"/>
    <cellStyle name="Calculation 6 2 2 2 2 2" xfId="8066"/>
    <cellStyle name="Calculation 6 2 2 2 2 3" xfId="41998"/>
    <cellStyle name="Calculation 6 2 2 2 3" xfId="8067"/>
    <cellStyle name="Calculation 6 2 2 2 3 2" xfId="8068"/>
    <cellStyle name="Calculation 6 2 2 2 4" xfId="8069"/>
    <cellStyle name="Calculation 6 2 2 2 5" xfId="41999"/>
    <cellStyle name="Calculation 6 2 2 20" xfId="8070"/>
    <cellStyle name="Calculation 6 2 2 20 2" xfId="8071"/>
    <cellStyle name="Calculation 6 2 2 20 2 2" xfId="42000"/>
    <cellStyle name="Calculation 6 2 2 20 2 3" xfId="42001"/>
    <cellStyle name="Calculation 6 2 2 20 3" xfId="42002"/>
    <cellStyle name="Calculation 6 2 2 20 4" xfId="42003"/>
    <cellStyle name="Calculation 6 2 2 20 5" xfId="42004"/>
    <cellStyle name="Calculation 6 2 2 21" xfId="8072"/>
    <cellStyle name="Calculation 6 2 2 21 2" xfId="8073"/>
    <cellStyle name="Calculation 6 2 2 22" xfId="8074"/>
    <cellStyle name="Calculation 6 2 2 22 2" xfId="8075"/>
    <cellStyle name="Calculation 6 2 2 3" xfId="8076"/>
    <cellStyle name="Calculation 6 2 2 3 2" xfId="8077"/>
    <cellStyle name="Calculation 6 2 2 3 2 2" xfId="8078"/>
    <cellStyle name="Calculation 6 2 2 3 2 3" xfId="42005"/>
    <cellStyle name="Calculation 6 2 2 3 3" xfId="8079"/>
    <cellStyle name="Calculation 6 2 2 3 3 2" xfId="8080"/>
    <cellStyle name="Calculation 6 2 2 3 4" xfId="8081"/>
    <cellStyle name="Calculation 6 2 2 3 5" xfId="42006"/>
    <cellStyle name="Calculation 6 2 2 4" xfId="8082"/>
    <cellStyle name="Calculation 6 2 2 4 2" xfId="8083"/>
    <cellStyle name="Calculation 6 2 2 4 2 2" xfId="8084"/>
    <cellStyle name="Calculation 6 2 2 4 2 3" xfId="42007"/>
    <cellStyle name="Calculation 6 2 2 4 3" xfId="8085"/>
    <cellStyle name="Calculation 6 2 2 4 3 2" xfId="8086"/>
    <cellStyle name="Calculation 6 2 2 4 4" xfId="8087"/>
    <cellStyle name="Calculation 6 2 2 4 5" xfId="42008"/>
    <cellStyle name="Calculation 6 2 2 5" xfId="8088"/>
    <cellStyle name="Calculation 6 2 2 5 2" xfId="8089"/>
    <cellStyle name="Calculation 6 2 2 5 2 2" xfId="8090"/>
    <cellStyle name="Calculation 6 2 2 5 2 3" xfId="42009"/>
    <cellStyle name="Calculation 6 2 2 5 3" xfId="8091"/>
    <cellStyle name="Calculation 6 2 2 5 3 2" xfId="8092"/>
    <cellStyle name="Calculation 6 2 2 5 4" xfId="8093"/>
    <cellStyle name="Calculation 6 2 2 5 5" xfId="42010"/>
    <cellStyle name="Calculation 6 2 2 6" xfId="8094"/>
    <cellStyle name="Calculation 6 2 2 6 2" xfId="8095"/>
    <cellStyle name="Calculation 6 2 2 6 2 2" xfId="8096"/>
    <cellStyle name="Calculation 6 2 2 6 2 3" xfId="42011"/>
    <cellStyle name="Calculation 6 2 2 6 3" xfId="8097"/>
    <cellStyle name="Calculation 6 2 2 6 3 2" xfId="8098"/>
    <cellStyle name="Calculation 6 2 2 6 4" xfId="8099"/>
    <cellStyle name="Calculation 6 2 2 6 5" xfId="42012"/>
    <cellStyle name="Calculation 6 2 2 7" xfId="8100"/>
    <cellStyle name="Calculation 6 2 2 7 2" xfId="8101"/>
    <cellStyle name="Calculation 6 2 2 7 2 2" xfId="8102"/>
    <cellStyle name="Calculation 6 2 2 7 2 3" xfId="42013"/>
    <cellStyle name="Calculation 6 2 2 7 3" xfId="8103"/>
    <cellStyle name="Calculation 6 2 2 7 3 2" xfId="8104"/>
    <cellStyle name="Calculation 6 2 2 7 4" xfId="8105"/>
    <cellStyle name="Calculation 6 2 2 7 5" xfId="42014"/>
    <cellStyle name="Calculation 6 2 2 8" xfId="8106"/>
    <cellStyle name="Calculation 6 2 2 8 2" xfId="8107"/>
    <cellStyle name="Calculation 6 2 2 8 2 2" xfId="8108"/>
    <cellStyle name="Calculation 6 2 2 8 2 3" xfId="42015"/>
    <cellStyle name="Calculation 6 2 2 8 3" xfId="8109"/>
    <cellStyle name="Calculation 6 2 2 8 3 2" xfId="8110"/>
    <cellStyle name="Calculation 6 2 2 8 4" xfId="8111"/>
    <cellStyle name="Calculation 6 2 2 8 5" xfId="42016"/>
    <cellStyle name="Calculation 6 2 2 9" xfId="8112"/>
    <cellStyle name="Calculation 6 2 2 9 2" xfId="8113"/>
    <cellStyle name="Calculation 6 2 2 9 2 2" xfId="8114"/>
    <cellStyle name="Calculation 6 2 2 9 2 3" xfId="42017"/>
    <cellStyle name="Calculation 6 2 2 9 3" xfId="8115"/>
    <cellStyle name="Calculation 6 2 2 9 3 2" xfId="8116"/>
    <cellStyle name="Calculation 6 2 2 9 4" xfId="8117"/>
    <cellStyle name="Calculation 6 2 2 9 5" xfId="42018"/>
    <cellStyle name="Calculation 6 2 3" xfId="8118"/>
    <cellStyle name="Calculation 6 2 3 2" xfId="8119"/>
    <cellStyle name="Calculation 6 2 4" xfId="8120"/>
    <cellStyle name="Calculation 6 2 4 2" xfId="8121"/>
    <cellStyle name="Calculation 6 2 5" xfId="42019"/>
    <cellStyle name="Calculation 6 2 6" xfId="42020"/>
    <cellStyle name="Calculation 6 20" xfId="8122"/>
    <cellStyle name="Calculation 6 20 2" xfId="8123"/>
    <cellStyle name="Calculation 6 20 2 2" xfId="8124"/>
    <cellStyle name="Calculation 6 20 2 3" xfId="42021"/>
    <cellStyle name="Calculation 6 20 3" xfId="8125"/>
    <cellStyle name="Calculation 6 20 3 2" xfId="8126"/>
    <cellStyle name="Calculation 6 20 4" xfId="8127"/>
    <cellStyle name="Calculation 6 20 5" xfId="42022"/>
    <cellStyle name="Calculation 6 21" xfId="8128"/>
    <cellStyle name="Calculation 6 21 2" xfId="8129"/>
    <cellStyle name="Calculation 6 21 2 2" xfId="8130"/>
    <cellStyle name="Calculation 6 21 2 3" xfId="42023"/>
    <cellStyle name="Calculation 6 21 3" xfId="8131"/>
    <cellStyle name="Calculation 6 21 3 2" xfId="8132"/>
    <cellStyle name="Calculation 6 21 4" xfId="8133"/>
    <cellStyle name="Calculation 6 21 5" xfId="42024"/>
    <cellStyle name="Calculation 6 22" xfId="8134"/>
    <cellStyle name="Calculation 6 22 2" xfId="8135"/>
    <cellStyle name="Calculation 6 22 2 2" xfId="42025"/>
    <cellStyle name="Calculation 6 22 2 3" xfId="42026"/>
    <cellStyle name="Calculation 6 22 3" xfId="42027"/>
    <cellStyle name="Calculation 6 22 4" xfId="42028"/>
    <cellStyle name="Calculation 6 22 5" xfId="42029"/>
    <cellStyle name="Calculation 6 23" xfId="8136"/>
    <cellStyle name="Calculation 6 23 2" xfId="8137"/>
    <cellStyle name="Calculation 6 24" xfId="8138"/>
    <cellStyle name="Calculation 6 24 2" xfId="8139"/>
    <cellStyle name="Calculation 6 3" xfId="8140"/>
    <cellStyle name="Calculation 6 3 10" xfId="8141"/>
    <cellStyle name="Calculation 6 3 10 2" xfId="8142"/>
    <cellStyle name="Calculation 6 3 10 2 2" xfId="8143"/>
    <cellStyle name="Calculation 6 3 10 2 3" xfId="42030"/>
    <cellStyle name="Calculation 6 3 10 3" xfId="8144"/>
    <cellStyle name="Calculation 6 3 10 3 2" xfId="8145"/>
    <cellStyle name="Calculation 6 3 10 4" xfId="8146"/>
    <cellStyle name="Calculation 6 3 10 5" xfId="42031"/>
    <cellStyle name="Calculation 6 3 11" xfId="8147"/>
    <cellStyle name="Calculation 6 3 11 2" xfId="8148"/>
    <cellStyle name="Calculation 6 3 11 2 2" xfId="8149"/>
    <cellStyle name="Calculation 6 3 11 2 3" xfId="42032"/>
    <cellStyle name="Calculation 6 3 11 3" xfId="8150"/>
    <cellStyle name="Calculation 6 3 11 3 2" xfId="8151"/>
    <cellStyle name="Calculation 6 3 11 4" xfId="8152"/>
    <cellStyle name="Calculation 6 3 11 5" xfId="42033"/>
    <cellStyle name="Calculation 6 3 12" xfId="8153"/>
    <cellStyle name="Calculation 6 3 12 2" xfId="8154"/>
    <cellStyle name="Calculation 6 3 12 2 2" xfId="8155"/>
    <cellStyle name="Calculation 6 3 12 2 3" xfId="42034"/>
    <cellStyle name="Calculation 6 3 12 3" xfId="8156"/>
    <cellStyle name="Calculation 6 3 12 3 2" xfId="8157"/>
    <cellStyle name="Calculation 6 3 12 4" xfId="8158"/>
    <cellStyle name="Calculation 6 3 12 5" xfId="42035"/>
    <cellStyle name="Calculation 6 3 13" xfId="8159"/>
    <cellStyle name="Calculation 6 3 13 2" xfId="8160"/>
    <cellStyle name="Calculation 6 3 13 2 2" xfId="8161"/>
    <cellStyle name="Calculation 6 3 13 2 3" xfId="42036"/>
    <cellStyle name="Calculation 6 3 13 3" xfId="8162"/>
    <cellStyle name="Calculation 6 3 13 3 2" xfId="8163"/>
    <cellStyle name="Calculation 6 3 13 4" xfId="8164"/>
    <cellStyle name="Calculation 6 3 13 5" xfId="42037"/>
    <cellStyle name="Calculation 6 3 14" xfId="8165"/>
    <cellStyle name="Calculation 6 3 14 2" xfId="8166"/>
    <cellStyle name="Calculation 6 3 14 2 2" xfId="8167"/>
    <cellStyle name="Calculation 6 3 14 2 3" xfId="42038"/>
    <cellStyle name="Calculation 6 3 14 3" xfId="8168"/>
    <cellStyle name="Calculation 6 3 14 3 2" xfId="8169"/>
    <cellStyle name="Calculation 6 3 14 4" xfId="8170"/>
    <cellStyle name="Calculation 6 3 14 5" xfId="42039"/>
    <cellStyle name="Calculation 6 3 15" xfId="8171"/>
    <cellStyle name="Calculation 6 3 15 2" xfId="8172"/>
    <cellStyle name="Calculation 6 3 15 2 2" xfId="8173"/>
    <cellStyle name="Calculation 6 3 15 2 3" xfId="42040"/>
    <cellStyle name="Calculation 6 3 15 3" xfId="8174"/>
    <cellStyle name="Calculation 6 3 15 3 2" xfId="8175"/>
    <cellStyle name="Calculation 6 3 15 4" xfId="8176"/>
    <cellStyle name="Calculation 6 3 15 5" xfId="42041"/>
    <cellStyle name="Calculation 6 3 16" xfId="8177"/>
    <cellStyle name="Calculation 6 3 16 2" xfId="8178"/>
    <cellStyle name="Calculation 6 3 16 2 2" xfId="8179"/>
    <cellStyle name="Calculation 6 3 16 2 3" xfId="42042"/>
    <cellStyle name="Calculation 6 3 16 3" xfId="8180"/>
    <cellStyle name="Calculation 6 3 16 3 2" xfId="8181"/>
    <cellStyle name="Calculation 6 3 16 4" xfId="8182"/>
    <cellStyle name="Calculation 6 3 16 5" xfId="42043"/>
    <cellStyle name="Calculation 6 3 17" xfId="8183"/>
    <cellStyle name="Calculation 6 3 17 2" xfId="8184"/>
    <cellStyle name="Calculation 6 3 17 2 2" xfId="8185"/>
    <cellStyle name="Calculation 6 3 17 2 3" xfId="42044"/>
    <cellStyle name="Calculation 6 3 17 3" xfId="8186"/>
    <cellStyle name="Calculation 6 3 17 3 2" xfId="8187"/>
    <cellStyle name="Calculation 6 3 17 4" xfId="8188"/>
    <cellStyle name="Calculation 6 3 17 5" xfId="42045"/>
    <cellStyle name="Calculation 6 3 18" xfId="8189"/>
    <cellStyle name="Calculation 6 3 18 2" xfId="8190"/>
    <cellStyle name="Calculation 6 3 18 2 2" xfId="8191"/>
    <cellStyle name="Calculation 6 3 18 2 3" xfId="42046"/>
    <cellStyle name="Calculation 6 3 18 3" xfId="8192"/>
    <cellStyle name="Calculation 6 3 18 3 2" xfId="8193"/>
    <cellStyle name="Calculation 6 3 18 4" xfId="8194"/>
    <cellStyle name="Calculation 6 3 18 5" xfId="42047"/>
    <cellStyle name="Calculation 6 3 19" xfId="8195"/>
    <cellStyle name="Calculation 6 3 19 2" xfId="8196"/>
    <cellStyle name="Calculation 6 3 19 2 2" xfId="8197"/>
    <cellStyle name="Calculation 6 3 19 2 3" xfId="42048"/>
    <cellStyle name="Calculation 6 3 19 3" xfId="8198"/>
    <cellStyle name="Calculation 6 3 19 3 2" xfId="8199"/>
    <cellStyle name="Calculation 6 3 19 4" xfId="8200"/>
    <cellStyle name="Calculation 6 3 19 5" xfId="42049"/>
    <cellStyle name="Calculation 6 3 2" xfId="8201"/>
    <cellStyle name="Calculation 6 3 2 2" xfId="8202"/>
    <cellStyle name="Calculation 6 3 2 2 2" xfId="8203"/>
    <cellStyle name="Calculation 6 3 2 2 3" xfId="42050"/>
    <cellStyle name="Calculation 6 3 2 3" xfId="8204"/>
    <cellStyle name="Calculation 6 3 2 3 2" xfId="8205"/>
    <cellStyle name="Calculation 6 3 2 4" xfId="8206"/>
    <cellStyle name="Calculation 6 3 2 5" xfId="42051"/>
    <cellStyle name="Calculation 6 3 20" xfId="8207"/>
    <cellStyle name="Calculation 6 3 20 2" xfId="8208"/>
    <cellStyle name="Calculation 6 3 20 2 2" xfId="42052"/>
    <cellStyle name="Calculation 6 3 20 2 3" xfId="42053"/>
    <cellStyle name="Calculation 6 3 20 3" xfId="42054"/>
    <cellStyle name="Calculation 6 3 20 4" xfId="42055"/>
    <cellStyle name="Calculation 6 3 20 5" xfId="42056"/>
    <cellStyle name="Calculation 6 3 21" xfId="8209"/>
    <cellStyle name="Calculation 6 3 21 2" xfId="8210"/>
    <cellStyle name="Calculation 6 3 22" xfId="8211"/>
    <cellStyle name="Calculation 6 3 22 2" xfId="8212"/>
    <cellStyle name="Calculation 6 3 3" xfId="8213"/>
    <cellStyle name="Calculation 6 3 3 2" xfId="8214"/>
    <cellStyle name="Calculation 6 3 3 2 2" xfId="8215"/>
    <cellStyle name="Calculation 6 3 3 2 3" xfId="42057"/>
    <cellStyle name="Calculation 6 3 3 3" xfId="8216"/>
    <cellStyle name="Calculation 6 3 3 3 2" xfId="8217"/>
    <cellStyle name="Calculation 6 3 3 4" xfId="8218"/>
    <cellStyle name="Calculation 6 3 3 5" xfId="42058"/>
    <cellStyle name="Calculation 6 3 4" xfId="8219"/>
    <cellStyle name="Calculation 6 3 4 2" xfId="8220"/>
    <cellStyle name="Calculation 6 3 4 2 2" xfId="8221"/>
    <cellStyle name="Calculation 6 3 4 2 3" xfId="42059"/>
    <cellStyle name="Calculation 6 3 4 3" xfId="8222"/>
    <cellStyle name="Calculation 6 3 4 3 2" xfId="8223"/>
    <cellStyle name="Calculation 6 3 4 4" xfId="8224"/>
    <cellStyle name="Calculation 6 3 4 5" xfId="42060"/>
    <cellStyle name="Calculation 6 3 5" xfId="8225"/>
    <cellStyle name="Calculation 6 3 5 2" xfId="8226"/>
    <cellStyle name="Calculation 6 3 5 2 2" xfId="8227"/>
    <cellStyle name="Calculation 6 3 5 2 3" xfId="42061"/>
    <cellStyle name="Calculation 6 3 5 3" xfId="8228"/>
    <cellStyle name="Calculation 6 3 5 3 2" xfId="8229"/>
    <cellStyle name="Calculation 6 3 5 4" xfId="8230"/>
    <cellStyle name="Calculation 6 3 5 5" xfId="42062"/>
    <cellStyle name="Calculation 6 3 6" xfId="8231"/>
    <cellStyle name="Calculation 6 3 6 2" xfId="8232"/>
    <cellStyle name="Calculation 6 3 6 2 2" xfId="8233"/>
    <cellStyle name="Calculation 6 3 6 2 3" xfId="42063"/>
    <cellStyle name="Calculation 6 3 6 3" xfId="8234"/>
    <cellStyle name="Calculation 6 3 6 3 2" xfId="8235"/>
    <cellStyle name="Calculation 6 3 6 4" xfId="8236"/>
    <cellStyle name="Calculation 6 3 6 5" xfId="42064"/>
    <cellStyle name="Calculation 6 3 7" xfId="8237"/>
    <cellStyle name="Calculation 6 3 7 2" xfId="8238"/>
    <cellStyle name="Calculation 6 3 7 2 2" xfId="8239"/>
    <cellStyle name="Calculation 6 3 7 2 3" xfId="42065"/>
    <cellStyle name="Calculation 6 3 7 3" xfId="8240"/>
    <cellStyle name="Calculation 6 3 7 3 2" xfId="8241"/>
    <cellStyle name="Calculation 6 3 7 4" xfId="8242"/>
    <cellStyle name="Calculation 6 3 7 5" xfId="42066"/>
    <cellStyle name="Calculation 6 3 8" xfId="8243"/>
    <cellStyle name="Calculation 6 3 8 2" xfId="8244"/>
    <cellStyle name="Calculation 6 3 8 2 2" xfId="8245"/>
    <cellStyle name="Calculation 6 3 8 2 3" xfId="42067"/>
    <cellStyle name="Calculation 6 3 8 3" xfId="8246"/>
    <cellStyle name="Calculation 6 3 8 3 2" xfId="8247"/>
    <cellStyle name="Calculation 6 3 8 4" xfId="8248"/>
    <cellStyle name="Calculation 6 3 8 5" xfId="42068"/>
    <cellStyle name="Calculation 6 3 9" xfId="8249"/>
    <cellStyle name="Calculation 6 3 9 2" xfId="8250"/>
    <cellStyle name="Calculation 6 3 9 2 2" xfId="8251"/>
    <cellStyle name="Calculation 6 3 9 2 3" xfId="42069"/>
    <cellStyle name="Calculation 6 3 9 3" xfId="8252"/>
    <cellStyle name="Calculation 6 3 9 3 2" xfId="8253"/>
    <cellStyle name="Calculation 6 3 9 4" xfId="8254"/>
    <cellStyle name="Calculation 6 3 9 5" xfId="42070"/>
    <cellStyle name="Calculation 6 4" xfId="8255"/>
    <cellStyle name="Calculation 6 4 2" xfId="8256"/>
    <cellStyle name="Calculation 6 4 2 2" xfId="8257"/>
    <cellStyle name="Calculation 6 4 2 3" xfId="42071"/>
    <cellStyle name="Calculation 6 4 3" xfId="8258"/>
    <cellStyle name="Calculation 6 4 3 2" xfId="8259"/>
    <cellStyle name="Calculation 6 4 4" xfId="8260"/>
    <cellStyle name="Calculation 6 4 5" xfId="42072"/>
    <cellStyle name="Calculation 6 5" xfId="8261"/>
    <cellStyle name="Calculation 6 5 2" xfId="8262"/>
    <cellStyle name="Calculation 6 5 2 2" xfId="8263"/>
    <cellStyle name="Calculation 6 5 2 3" xfId="42073"/>
    <cellStyle name="Calculation 6 5 3" xfId="8264"/>
    <cellStyle name="Calculation 6 5 3 2" xfId="8265"/>
    <cellStyle name="Calculation 6 5 4" xfId="8266"/>
    <cellStyle name="Calculation 6 5 5" xfId="42074"/>
    <cellStyle name="Calculation 6 6" xfId="8267"/>
    <cellStyle name="Calculation 6 6 2" xfId="8268"/>
    <cellStyle name="Calculation 6 6 2 2" xfId="8269"/>
    <cellStyle name="Calculation 6 6 2 3" xfId="42075"/>
    <cellStyle name="Calculation 6 6 3" xfId="8270"/>
    <cellStyle name="Calculation 6 6 3 2" xfId="8271"/>
    <cellStyle name="Calculation 6 6 4" xfId="8272"/>
    <cellStyle name="Calculation 6 6 5" xfId="42076"/>
    <cellStyle name="Calculation 6 7" xfId="8273"/>
    <cellStyle name="Calculation 6 7 2" xfId="8274"/>
    <cellStyle name="Calculation 6 7 2 2" xfId="8275"/>
    <cellStyle name="Calculation 6 7 2 3" xfId="42077"/>
    <cellStyle name="Calculation 6 7 3" xfId="8276"/>
    <cellStyle name="Calculation 6 7 3 2" xfId="8277"/>
    <cellStyle name="Calculation 6 7 4" xfId="8278"/>
    <cellStyle name="Calculation 6 7 5" xfId="42078"/>
    <cellStyle name="Calculation 6 8" xfId="8279"/>
    <cellStyle name="Calculation 6 8 2" xfId="8280"/>
    <cellStyle name="Calculation 6 8 2 2" xfId="8281"/>
    <cellStyle name="Calculation 6 8 2 3" xfId="42079"/>
    <cellStyle name="Calculation 6 8 3" xfId="8282"/>
    <cellStyle name="Calculation 6 8 3 2" xfId="8283"/>
    <cellStyle name="Calculation 6 8 4" xfId="8284"/>
    <cellStyle name="Calculation 6 8 5" xfId="42080"/>
    <cellStyle name="Calculation 6 9" xfId="8285"/>
    <cellStyle name="Calculation 6 9 2" xfId="8286"/>
    <cellStyle name="Calculation 6 9 2 2" xfId="8287"/>
    <cellStyle name="Calculation 6 9 2 3" xfId="42081"/>
    <cellStyle name="Calculation 6 9 3" xfId="8288"/>
    <cellStyle name="Calculation 6 9 3 2" xfId="8289"/>
    <cellStyle name="Calculation 6 9 4" xfId="8290"/>
    <cellStyle name="Calculation 6 9 5" xfId="42082"/>
    <cellStyle name="Calculation 7" xfId="8291"/>
    <cellStyle name="Calculation 7 10" xfId="8292"/>
    <cellStyle name="Calculation 7 10 10" xfId="8293"/>
    <cellStyle name="Calculation 7 10 10 2" xfId="8294"/>
    <cellStyle name="Calculation 7 10 10 2 2" xfId="8295"/>
    <cellStyle name="Calculation 7 10 10 2 3" xfId="42083"/>
    <cellStyle name="Calculation 7 10 10 3" xfId="8296"/>
    <cellStyle name="Calculation 7 10 10 3 2" xfId="8297"/>
    <cellStyle name="Calculation 7 10 10 4" xfId="8298"/>
    <cellStyle name="Calculation 7 10 10 5" xfId="42084"/>
    <cellStyle name="Calculation 7 10 11" xfId="8299"/>
    <cellStyle name="Calculation 7 10 11 2" xfId="8300"/>
    <cellStyle name="Calculation 7 10 11 2 2" xfId="8301"/>
    <cellStyle name="Calculation 7 10 11 2 3" xfId="42085"/>
    <cellStyle name="Calculation 7 10 11 3" xfId="8302"/>
    <cellStyle name="Calculation 7 10 11 3 2" xfId="8303"/>
    <cellStyle name="Calculation 7 10 11 4" xfId="8304"/>
    <cellStyle name="Calculation 7 10 11 5" xfId="42086"/>
    <cellStyle name="Calculation 7 10 12" xfId="8305"/>
    <cellStyle name="Calculation 7 10 12 2" xfId="8306"/>
    <cellStyle name="Calculation 7 10 12 2 2" xfId="8307"/>
    <cellStyle name="Calculation 7 10 12 2 3" xfId="42087"/>
    <cellStyle name="Calculation 7 10 12 3" xfId="8308"/>
    <cellStyle name="Calculation 7 10 12 3 2" xfId="8309"/>
    <cellStyle name="Calculation 7 10 12 4" xfId="8310"/>
    <cellStyle name="Calculation 7 10 12 5" xfId="42088"/>
    <cellStyle name="Calculation 7 10 13" xfId="8311"/>
    <cellStyle name="Calculation 7 10 13 2" xfId="8312"/>
    <cellStyle name="Calculation 7 10 13 2 2" xfId="8313"/>
    <cellStyle name="Calculation 7 10 13 2 3" xfId="42089"/>
    <cellStyle name="Calculation 7 10 13 3" xfId="8314"/>
    <cellStyle name="Calculation 7 10 13 3 2" xfId="8315"/>
    <cellStyle name="Calculation 7 10 13 4" xfId="8316"/>
    <cellStyle name="Calculation 7 10 13 5" xfId="42090"/>
    <cellStyle name="Calculation 7 10 14" xfId="8317"/>
    <cellStyle name="Calculation 7 10 14 2" xfId="8318"/>
    <cellStyle name="Calculation 7 10 14 2 2" xfId="8319"/>
    <cellStyle name="Calculation 7 10 14 2 3" xfId="42091"/>
    <cellStyle name="Calculation 7 10 14 3" xfId="8320"/>
    <cellStyle name="Calculation 7 10 14 3 2" xfId="8321"/>
    <cellStyle name="Calculation 7 10 14 4" xfId="8322"/>
    <cellStyle name="Calculation 7 10 14 5" xfId="42092"/>
    <cellStyle name="Calculation 7 10 15" xfId="8323"/>
    <cellStyle name="Calculation 7 10 15 2" xfId="8324"/>
    <cellStyle name="Calculation 7 10 15 2 2" xfId="8325"/>
    <cellStyle name="Calculation 7 10 15 2 3" xfId="42093"/>
    <cellStyle name="Calculation 7 10 15 3" xfId="8326"/>
    <cellStyle name="Calculation 7 10 15 3 2" xfId="8327"/>
    <cellStyle name="Calculation 7 10 15 4" xfId="8328"/>
    <cellStyle name="Calculation 7 10 15 5" xfId="42094"/>
    <cellStyle name="Calculation 7 10 16" xfId="8329"/>
    <cellStyle name="Calculation 7 10 16 2" xfId="8330"/>
    <cellStyle name="Calculation 7 10 16 2 2" xfId="8331"/>
    <cellStyle name="Calculation 7 10 16 2 3" xfId="42095"/>
    <cellStyle name="Calculation 7 10 16 3" xfId="8332"/>
    <cellStyle name="Calculation 7 10 16 3 2" xfId="8333"/>
    <cellStyle name="Calculation 7 10 16 4" xfId="8334"/>
    <cellStyle name="Calculation 7 10 16 5" xfId="42096"/>
    <cellStyle name="Calculation 7 10 17" xfId="8335"/>
    <cellStyle name="Calculation 7 10 17 2" xfId="8336"/>
    <cellStyle name="Calculation 7 10 17 2 2" xfId="8337"/>
    <cellStyle name="Calculation 7 10 17 2 3" xfId="42097"/>
    <cellStyle name="Calculation 7 10 17 3" xfId="8338"/>
    <cellStyle name="Calculation 7 10 17 3 2" xfId="8339"/>
    <cellStyle name="Calculation 7 10 17 4" xfId="8340"/>
    <cellStyle name="Calculation 7 10 17 5" xfId="42098"/>
    <cellStyle name="Calculation 7 10 18" xfId="8341"/>
    <cellStyle name="Calculation 7 10 18 2" xfId="8342"/>
    <cellStyle name="Calculation 7 10 18 2 2" xfId="8343"/>
    <cellStyle name="Calculation 7 10 18 2 3" xfId="42099"/>
    <cellStyle name="Calculation 7 10 18 3" xfId="8344"/>
    <cellStyle name="Calculation 7 10 18 3 2" xfId="8345"/>
    <cellStyle name="Calculation 7 10 18 4" xfId="8346"/>
    <cellStyle name="Calculation 7 10 18 5" xfId="42100"/>
    <cellStyle name="Calculation 7 10 19" xfId="8347"/>
    <cellStyle name="Calculation 7 10 19 2" xfId="8348"/>
    <cellStyle name="Calculation 7 10 19 2 2" xfId="8349"/>
    <cellStyle name="Calculation 7 10 19 2 3" xfId="42101"/>
    <cellStyle name="Calculation 7 10 19 3" xfId="8350"/>
    <cellStyle name="Calculation 7 10 19 3 2" xfId="8351"/>
    <cellStyle name="Calculation 7 10 19 4" xfId="8352"/>
    <cellStyle name="Calculation 7 10 19 5" xfId="42102"/>
    <cellStyle name="Calculation 7 10 2" xfId="8353"/>
    <cellStyle name="Calculation 7 10 2 2" xfId="8354"/>
    <cellStyle name="Calculation 7 10 2 2 2" xfId="8355"/>
    <cellStyle name="Calculation 7 10 2 2 3" xfId="42103"/>
    <cellStyle name="Calculation 7 10 2 3" xfId="8356"/>
    <cellStyle name="Calculation 7 10 2 3 2" xfId="8357"/>
    <cellStyle name="Calculation 7 10 2 4" xfId="8358"/>
    <cellStyle name="Calculation 7 10 2 5" xfId="42104"/>
    <cellStyle name="Calculation 7 10 20" xfId="8359"/>
    <cellStyle name="Calculation 7 10 20 2" xfId="8360"/>
    <cellStyle name="Calculation 7 10 20 2 2" xfId="42105"/>
    <cellStyle name="Calculation 7 10 20 2 3" xfId="42106"/>
    <cellStyle name="Calculation 7 10 20 3" xfId="42107"/>
    <cellStyle name="Calculation 7 10 20 4" xfId="42108"/>
    <cellStyle name="Calculation 7 10 20 5" xfId="42109"/>
    <cellStyle name="Calculation 7 10 21" xfId="8361"/>
    <cellStyle name="Calculation 7 10 21 2" xfId="8362"/>
    <cellStyle name="Calculation 7 10 22" xfId="8363"/>
    <cellStyle name="Calculation 7 10 22 2" xfId="8364"/>
    <cellStyle name="Calculation 7 10 3" xfId="8365"/>
    <cellStyle name="Calculation 7 10 3 2" xfId="8366"/>
    <cellStyle name="Calculation 7 10 3 2 2" xfId="8367"/>
    <cellStyle name="Calculation 7 10 3 2 3" xfId="42110"/>
    <cellStyle name="Calculation 7 10 3 3" xfId="8368"/>
    <cellStyle name="Calculation 7 10 3 3 2" xfId="8369"/>
    <cellStyle name="Calculation 7 10 3 4" xfId="8370"/>
    <cellStyle name="Calculation 7 10 3 5" xfId="42111"/>
    <cellStyle name="Calculation 7 10 4" xfId="8371"/>
    <cellStyle name="Calculation 7 10 4 2" xfId="8372"/>
    <cellStyle name="Calculation 7 10 4 2 2" xfId="8373"/>
    <cellStyle name="Calculation 7 10 4 2 3" xfId="42112"/>
    <cellStyle name="Calculation 7 10 4 3" xfId="8374"/>
    <cellStyle name="Calculation 7 10 4 3 2" xfId="8375"/>
    <cellStyle name="Calculation 7 10 4 4" xfId="8376"/>
    <cellStyle name="Calculation 7 10 4 5" xfId="42113"/>
    <cellStyle name="Calculation 7 10 5" xfId="8377"/>
    <cellStyle name="Calculation 7 10 5 2" xfId="8378"/>
    <cellStyle name="Calculation 7 10 5 2 2" xfId="8379"/>
    <cellStyle name="Calculation 7 10 5 2 3" xfId="42114"/>
    <cellStyle name="Calculation 7 10 5 3" xfId="8380"/>
    <cellStyle name="Calculation 7 10 5 3 2" xfId="8381"/>
    <cellStyle name="Calculation 7 10 5 4" xfId="8382"/>
    <cellStyle name="Calculation 7 10 5 5" xfId="42115"/>
    <cellStyle name="Calculation 7 10 6" xfId="8383"/>
    <cellStyle name="Calculation 7 10 6 2" xfId="8384"/>
    <cellStyle name="Calculation 7 10 6 2 2" xfId="8385"/>
    <cellStyle name="Calculation 7 10 6 2 3" xfId="42116"/>
    <cellStyle name="Calculation 7 10 6 3" xfId="8386"/>
    <cellStyle name="Calculation 7 10 6 3 2" xfId="8387"/>
    <cellStyle name="Calculation 7 10 6 4" xfId="8388"/>
    <cellStyle name="Calculation 7 10 6 5" xfId="42117"/>
    <cellStyle name="Calculation 7 10 7" xfId="8389"/>
    <cellStyle name="Calculation 7 10 7 2" xfId="8390"/>
    <cellStyle name="Calculation 7 10 7 2 2" xfId="8391"/>
    <cellStyle name="Calculation 7 10 7 2 3" xfId="42118"/>
    <cellStyle name="Calculation 7 10 7 3" xfId="8392"/>
    <cellStyle name="Calculation 7 10 7 3 2" xfId="8393"/>
    <cellStyle name="Calculation 7 10 7 4" xfId="8394"/>
    <cellStyle name="Calculation 7 10 7 5" xfId="42119"/>
    <cellStyle name="Calculation 7 10 8" xfId="8395"/>
    <cellStyle name="Calculation 7 10 8 2" xfId="8396"/>
    <cellStyle name="Calculation 7 10 8 2 2" xfId="8397"/>
    <cellStyle name="Calculation 7 10 8 2 3" xfId="42120"/>
    <cellStyle name="Calculation 7 10 8 3" xfId="8398"/>
    <cellStyle name="Calculation 7 10 8 3 2" xfId="8399"/>
    <cellStyle name="Calculation 7 10 8 4" xfId="8400"/>
    <cellStyle name="Calculation 7 10 8 5" xfId="42121"/>
    <cellStyle name="Calculation 7 10 9" xfId="8401"/>
    <cellStyle name="Calculation 7 10 9 2" xfId="8402"/>
    <cellStyle name="Calculation 7 10 9 2 2" xfId="8403"/>
    <cellStyle name="Calculation 7 10 9 2 3" xfId="42122"/>
    <cellStyle name="Calculation 7 10 9 3" xfId="8404"/>
    <cellStyle name="Calculation 7 10 9 3 2" xfId="8405"/>
    <cellStyle name="Calculation 7 10 9 4" xfId="8406"/>
    <cellStyle name="Calculation 7 10 9 5" xfId="42123"/>
    <cellStyle name="Calculation 7 11" xfId="8407"/>
    <cellStyle name="Calculation 7 11 10" xfId="8408"/>
    <cellStyle name="Calculation 7 11 10 2" xfId="8409"/>
    <cellStyle name="Calculation 7 11 10 2 2" xfId="8410"/>
    <cellStyle name="Calculation 7 11 10 2 3" xfId="42124"/>
    <cellStyle name="Calculation 7 11 10 3" xfId="8411"/>
    <cellStyle name="Calculation 7 11 10 3 2" xfId="8412"/>
    <cellStyle name="Calculation 7 11 10 4" xfId="8413"/>
    <cellStyle name="Calculation 7 11 10 5" xfId="42125"/>
    <cellStyle name="Calculation 7 11 11" xfId="8414"/>
    <cellStyle name="Calculation 7 11 11 2" xfId="8415"/>
    <cellStyle name="Calculation 7 11 11 2 2" xfId="8416"/>
    <cellStyle name="Calculation 7 11 11 2 3" xfId="42126"/>
    <cellStyle name="Calculation 7 11 11 3" xfId="8417"/>
    <cellStyle name="Calculation 7 11 11 3 2" xfId="8418"/>
    <cellStyle name="Calculation 7 11 11 4" xfId="8419"/>
    <cellStyle name="Calculation 7 11 11 5" xfId="42127"/>
    <cellStyle name="Calculation 7 11 12" xfId="8420"/>
    <cellStyle name="Calculation 7 11 12 2" xfId="8421"/>
    <cellStyle name="Calculation 7 11 12 2 2" xfId="8422"/>
    <cellStyle name="Calculation 7 11 12 2 3" xfId="42128"/>
    <cellStyle name="Calculation 7 11 12 3" xfId="8423"/>
    <cellStyle name="Calculation 7 11 12 3 2" xfId="8424"/>
    <cellStyle name="Calculation 7 11 12 4" xfId="8425"/>
    <cellStyle name="Calculation 7 11 12 5" xfId="42129"/>
    <cellStyle name="Calculation 7 11 13" xfId="8426"/>
    <cellStyle name="Calculation 7 11 13 2" xfId="8427"/>
    <cellStyle name="Calculation 7 11 13 2 2" xfId="8428"/>
    <cellStyle name="Calculation 7 11 13 2 3" xfId="42130"/>
    <cellStyle name="Calculation 7 11 13 3" xfId="8429"/>
    <cellStyle name="Calculation 7 11 13 3 2" xfId="8430"/>
    <cellStyle name="Calculation 7 11 13 4" xfId="8431"/>
    <cellStyle name="Calculation 7 11 13 5" xfId="42131"/>
    <cellStyle name="Calculation 7 11 14" xfId="8432"/>
    <cellStyle name="Calculation 7 11 14 2" xfId="8433"/>
    <cellStyle name="Calculation 7 11 14 2 2" xfId="8434"/>
    <cellStyle name="Calculation 7 11 14 2 3" xfId="42132"/>
    <cellStyle name="Calculation 7 11 14 3" xfId="8435"/>
    <cellStyle name="Calculation 7 11 14 3 2" xfId="8436"/>
    <cellStyle name="Calculation 7 11 14 4" xfId="8437"/>
    <cellStyle name="Calculation 7 11 14 5" xfId="42133"/>
    <cellStyle name="Calculation 7 11 15" xfId="8438"/>
    <cellStyle name="Calculation 7 11 15 2" xfId="8439"/>
    <cellStyle name="Calculation 7 11 15 2 2" xfId="8440"/>
    <cellStyle name="Calculation 7 11 15 2 3" xfId="42134"/>
    <cellStyle name="Calculation 7 11 15 3" xfId="8441"/>
    <cellStyle name="Calculation 7 11 15 3 2" xfId="8442"/>
    <cellStyle name="Calculation 7 11 15 4" xfId="8443"/>
    <cellStyle name="Calculation 7 11 15 5" xfId="42135"/>
    <cellStyle name="Calculation 7 11 16" xfId="8444"/>
    <cellStyle name="Calculation 7 11 16 2" xfId="8445"/>
    <cellStyle name="Calculation 7 11 16 2 2" xfId="8446"/>
    <cellStyle name="Calculation 7 11 16 2 3" xfId="42136"/>
    <cellStyle name="Calculation 7 11 16 3" xfId="8447"/>
    <cellStyle name="Calculation 7 11 16 3 2" xfId="8448"/>
    <cellStyle name="Calculation 7 11 16 4" xfId="8449"/>
    <cellStyle name="Calculation 7 11 16 5" xfId="42137"/>
    <cellStyle name="Calculation 7 11 17" xfId="8450"/>
    <cellStyle name="Calculation 7 11 17 2" xfId="8451"/>
    <cellStyle name="Calculation 7 11 17 2 2" xfId="8452"/>
    <cellStyle name="Calculation 7 11 17 2 3" xfId="42138"/>
    <cellStyle name="Calculation 7 11 17 3" xfId="8453"/>
    <cellStyle name="Calculation 7 11 17 3 2" xfId="8454"/>
    <cellStyle name="Calculation 7 11 17 4" xfId="8455"/>
    <cellStyle name="Calculation 7 11 17 5" xfId="42139"/>
    <cellStyle name="Calculation 7 11 18" xfId="8456"/>
    <cellStyle name="Calculation 7 11 18 2" xfId="8457"/>
    <cellStyle name="Calculation 7 11 18 2 2" xfId="8458"/>
    <cellStyle name="Calculation 7 11 18 2 3" xfId="42140"/>
    <cellStyle name="Calculation 7 11 18 3" xfId="8459"/>
    <cellStyle name="Calculation 7 11 18 3 2" xfId="8460"/>
    <cellStyle name="Calculation 7 11 18 4" xfId="8461"/>
    <cellStyle name="Calculation 7 11 18 5" xfId="42141"/>
    <cellStyle name="Calculation 7 11 19" xfId="8462"/>
    <cellStyle name="Calculation 7 11 19 2" xfId="8463"/>
    <cellStyle name="Calculation 7 11 19 2 2" xfId="8464"/>
    <cellStyle name="Calculation 7 11 19 2 3" xfId="42142"/>
    <cellStyle name="Calculation 7 11 19 3" xfId="8465"/>
    <cellStyle name="Calculation 7 11 19 3 2" xfId="8466"/>
    <cellStyle name="Calculation 7 11 19 4" xfId="8467"/>
    <cellStyle name="Calculation 7 11 19 5" xfId="42143"/>
    <cellStyle name="Calculation 7 11 2" xfId="8468"/>
    <cellStyle name="Calculation 7 11 2 2" xfId="8469"/>
    <cellStyle name="Calculation 7 11 2 2 2" xfId="8470"/>
    <cellStyle name="Calculation 7 11 2 2 3" xfId="42144"/>
    <cellStyle name="Calculation 7 11 2 3" xfId="8471"/>
    <cellStyle name="Calculation 7 11 2 3 2" xfId="8472"/>
    <cellStyle name="Calculation 7 11 2 4" xfId="8473"/>
    <cellStyle name="Calculation 7 11 2 5" xfId="42145"/>
    <cellStyle name="Calculation 7 11 20" xfId="8474"/>
    <cellStyle name="Calculation 7 11 20 2" xfId="8475"/>
    <cellStyle name="Calculation 7 11 20 2 2" xfId="42146"/>
    <cellStyle name="Calculation 7 11 20 2 3" xfId="42147"/>
    <cellStyle name="Calculation 7 11 20 3" xfId="42148"/>
    <cellStyle name="Calculation 7 11 20 4" xfId="42149"/>
    <cellStyle name="Calculation 7 11 20 5" xfId="42150"/>
    <cellStyle name="Calculation 7 11 21" xfId="8476"/>
    <cellStyle name="Calculation 7 11 21 2" xfId="8477"/>
    <cellStyle name="Calculation 7 11 22" xfId="8478"/>
    <cellStyle name="Calculation 7 11 22 2" xfId="8479"/>
    <cellStyle name="Calculation 7 11 3" xfId="8480"/>
    <cellStyle name="Calculation 7 11 3 2" xfId="8481"/>
    <cellStyle name="Calculation 7 11 3 2 2" xfId="8482"/>
    <cellStyle name="Calculation 7 11 3 2 3" xfId="42151"/>
    <cellStyle name="Calculation 7 11 3 3" xfId="8483"/>
    <cellStyle name="Calculation 7 11 3 3 2" xfId="8484"/>
    <cellStyle name="Calculation 7 11 3 4" xfId="8485"/>
    <cellStyle name="Calculation 7 11 3 5" xfId="42152"/>
    <cellStyle name="Calculation 7 11 4" xfId="8486"/>
    <cellStyle name="Calculation 7 11 4 2" xfId="8487"/>
    <cellStyle name="Calculation 7 11 4 2 2" xfId="8488"/>
    <cellStyle name="Calculation 7 11 4 2 3" xfId="42153"/>
    <cellStyle name="Calculation 7 11 4 3" xfId="8489"/>
    <cellStyle name="Calculation 7 11 4 3 2" xfId="8490"/>
    <cellStyle name="Calculation 7 11 4 4" xfId="8491"/>
    <cellStyle name="Calculation 7 11 4 5" xfId="42154"/>
    <cellStyle name="Calculation 7 11 5" xfId="8492"/>
    <cellStyle name="Calculation 7 11 5 2" xfId="8493"/>
    <cellStyle name="Calculation 7 11 5 2 2" xfId="8494"/>
    <cellStyle name="Calculation 7 11 5 2 3" xfId="42155"/>
    <cellStyle name="Calculation 7 11 5 3" xfId="8495"/>
    <cellStyle name="Calculation 7 11 5 3 2" xfId="8496"/>
    <cellStyle name="Calculation 7 11 5 4" xfId="8497"/>
    <cellStyle name="Calculation 7 11 5 5" xfId="42156"/>
    <cellStyle name="Calculation 7 11 6" xfId="8498"/>
    <cellStyle name="Calculation 7 11 6 2" xfId="8499"/>
    <cellStyle name="Calculation 7 11 6 2 2" xfId="8500"/>
    <cellStyle name="Calculation 7 11 6 2 3" xfId="42157"/>
    <cellStyle name="Calculation 7 11 6 3" xfId="8501"/>
    <cellStyle name="Calculation 7 11 6 3 2" xfId="8502"/>
    <cellStyle name="Calculation 7 11 6 4" xfId="8503"/>
    <cellStyle name="Calculation 7 11 6 5" xfId="42158"/>
    <cellStyle name="Calculation 7 11 7" xfId="8504"/>
    <cellStyle name="Calculation 7 11 7 2" xfId="8505"/>
    <cellStyle name="Calculation 7 11 7 2 2" xfId="8506"/>
    <cellStyle name="Calculation 7 11 7 2 3" xfId="42159"/>
    <cellStyle name="Calculation 7 11 7 3" xfId="8507"/>
    <cellStyle name="Calculation 7 11 7 3 2" xfId="8508"/>
    <cellStyle name="Calculation 7 11 7 4" xfId="8509"/>
    <cellStyle name="Calculation 7 11 7 5" xfId="42160"/>
    <cellStyle name="Calculation 7 11 8" xfId="8510"/>
    <cellStyle name="Calculation 7 11 8 2" xfId="8511"/>
    <cellStyle name="Calculation 7 11 8 2 2" xfId="8512"/>
    <cellStyle name="Calculation 7 11 8 2 3" xfId="42161"/>
    <cellStyle name="Calculation 7 11 8 3" xfId="8513"/>
    <cellStyle name="Calculation 7 11 8 3 2" xfId="8514"/>
    <cellStyle name="Calculation 7 11 8 4" xfId="8515"/>
    <cellStyle name="Calculation 7 11 8 5" xfId="42162"/>
    <cellStyle name="Calculation 7 11 9" xfId="8516"/>
    <cellStyle name="Calculation 7 11 9 2" xfId="8517"/>
    <cellStyle name="Calculation 7 11 9 2 2" xfId="8518"/>
    <cellStyle name="Calculation 7 11 9 2 3" xfId="42163"/>
    <cellStyle name="Calculation 7 11 9 3" xfId="8519"/>
    <cellStyle name="Calculation 7 11 9 3 2" xfId="8520"/>
    <cellStyle name="Calculation 7 11 9 4" xfId="8521"/>
    <cellStyle name="Calculation 7 11 9 5" xfId="42164"/>
    <cellStyle name="Calculation 7 12" xfId="8522"/>
    <cellStyle name="Calculation 7 12 2" xfId="8523"/>
    <cellStyle name="Calculation 7 12 2 2" xfId="8524"/>
    <cellStyle name="Calculation 7 12 2 3" xfId="42165"/>
    <cellStyle name="Calculation 7 12 3" xfId="8525"/>
    <cellStyle name="Calculation 7 12 3 2" xfId="8526"/>
    <cellStyle name="Calculation 7 12 4" xfId="8527"/>
    <cellStyle name="Calculation 7 12 5" xfId="42166"/>
    <cellStyle name="Calculation 7 13" xfId="8528"/>
    <cellStyle name="Calculation 7 13 2" xfId="8529"/>
    <cellStyle name="Calculation 7 13 2 2" xfId="8530"/>
    <cellStyle name="Calculation 7 13 2 3" xfId="42167"/>
    <cellStyle name="Calculation 7 13 3" xfId="8531"/>
    <cellStyle name="Calculation 7 13 3 2" xfId="8532"/>
    <cellStyle name="Calculation 7 13 4" xfId="8533"/>
    <cellStyle name="Calculation 7 13 5" xfId="42168"/>
    <cellStyle name="Calculation 7 14" xfId="8534"/>
    <cellStyle name="Calculation 7 14 2" xfId="8535"/>
    <cellStyle name="Calculation 7 14 2 2" xfId="8536"/>
    <cellStyle name="Calculation 7 14 2 3" xfId="42169"/>
    <cellStyle name="Calculation 7 14 3" xfId="8537"/>
    <cellStyle name="Calculation 7 14 3 2" xfId="8538"/>
    <cellStyle name="Calculation 7 14 4" xfId="8539"/>
    <cellStyle name="Calculation 7 14 5" xfId="42170"/>
    <cellStyle name="Calculation 7 15" xfId="8540"/>
    <cellStyle name="Calculation 7 15 2" xfId="8541"/>
    <cellStyle name="Calculation 7 15 2 2" xfId="8542"/>
    <cellStyle name="Calculation 7 15 2 3" xfId="42171"/>
    <cellStyle name="Calculation 7 15 3" xfId="8543"/>
    <cellStyle name="Calculation 7 15 3 2" xfId="8544"/>
    <cellStyle name="Calculation 7 15 4" xfId="8545"/>
    <cellStyle name="Calculation 7 15 5" xfId="42172"/>
    <cellStyle name="Calculation 7 16" xfId="8546"/>
    <cellStyle name="Calculation 7 16 2" xfId="8547"/>
    <cellStyle name="Calculation 7 16 2 2" xfId="8548"/>
    <cellStyle name="Calculation 7 16 2 3" xfId="42173"/>
    <cellStyle name="Calculation 7 16 3" xfId="8549"/>
    <cellStyle name="Calculation 7 16 3 2" xfId="8550"/>
    <cellStyle name="Calculation 7 16 4" xfId="8551"/>
    <cellStyle name="Calculation 7 16 5" xfId="42174"/>
    <cellStyle name="Calculation 7 17" xfId="8552"/>
    <cellStyle name="Calculation 7 17 2" xfId="8553"/>
    <cellStyle name="Calculation 7 17 2 2" xfId="8554"/>
    <cellStyle name="Calculation 7 17 2 3" xfId="42175"/>
    <cellStyle name="Calculation 7 17 3" xfId="8555"/>
    <cellStyle name="Calculation 7 17 3 2" xfId="8556"/>
    <cellStyle name="Calculation 7 17 4" xfId="8557"/>
    <cellStyle name="Calculation 7 17 5" xfId="42176"/>
    <cellStyle name="Calculation 7 18" xfId="8558"/>
    <cellStyle name="Calculation 7 18 2" xfId="8559"/>
    <cellStyle name="Calculation 7 18 2 2" xfId="8560"/>
    <cellStyle name="Calculation 7 18 2 3" xfId="42177"/>
    <cellStyle name="Calculation 7 18 3" xfId="8561"/>
    <cellStyle name="Calculation 7 18 3 2" xfId="8562"/>
    <cellStyle name="Calculation 7 18 4" xfId="8563"/>
    <cellStyle name="Calculation 7 18 5" xfId="42178"/>
    <cellStyle name="Calculation 7 19" xfId="8564"/>
    <cellStyle name="Calculation 7 19 2" xfId="8565"/>
    <cellStyle name="Calculation 7 19 2 2" xfId="8566"/>
    <cellStyle name="Calculation 7 19 2 3" xfId="42179"/>
    <cellStyle name="Calculation 7 19 3" xfId="8567"/>
    <cellStyle name="Calculation 7 19 3 2" xfId="8568"/>
    <cellStyle name="Calculation 7 19 4" xfId="8569"/>
    <cellStyle name="Calculation 7 19 5" xfId="42180"/>
    <cellStyle name="Calculation 7 2" xfId="8570"/>
    <cellStyle name="Calculation 7 2 10" xfId="8571"/>
    <cellStyle name="Calculation 7 2 10 2" xfId="8572"/>
    <cellStyle name="Calculation 7 2 10 2 2" xfId="8573"/>
    <cellStyle name="Calculation 7 2 10 2 3" xfId="42181"/>
    <cellStyle name="Calculation 7 2 10 3" xfId="8574"/>
    <cellStyle name="Calculation 7 2 10 3 2" xfId="8575"/>
    <cellStyle name="Calculation 7 2 10 4" xfId="8576"/>
    <cellStyle name="Calculation 7 2 10 5" xfId="42182"/>
    <cellStyle name="Calculation 7 2 11" xfId="8577"/>
    <cellStyle name="Calculation 7 2 11 2" xfId="8578"/>
    <cellStyle name="Calculation 7 2 11 2 2" xfId="8579"/>
    <cellStyle name="Calculation 7 2 11 2 3" xfId="42183"/>
    <cellStyle name="Calculation 7 2 11 3" xfId="8580"/>
    <cellStyle name="Calculation 7 2 11 3 2" xfId="8581"/>
    <cellStyle name="Calculation 7 2 11 4" xfId="8582"/>
    <cellStyle name="Calculation 7 2 11 5" xfId="42184"/>
    <cellStyle name="Calculation 7 2 12" xfId="8583"/>
    <cellStyle name="Calculation 7 2 12 2" xfId="8584"/>
    <cellStyle name="Calculation 7 2 12 2 2" xfId="8585"/>
    <cellStyle name="Calculation 7 2 12 2 3" xfId="42185"/>
    <cellStyle name="Calculation 7 2 12 3" xfId="8586"/>
    <cellStyle name="Calculation 7 2 12 3 2" xfId="8587"/>
    <cellStyle name="Calculation 7 2 12 4" xfId="8588"/>
    <cellStyle name="Calculation 7 2 12 5" xfId="42186"/>
    <cellStyle name="Calculation 7 2 13" xfId="8589"/>
    <cellStyle name="Calculation 7 2 13 2" xfId="8590"/>
    <cellStyle name="Calculation 7 2 13 2 2" xfId="8591"/>
    <cellStyle name="Calculation 7 2 13 2 3" xfId="42187"/>
    <cellStyle name="Calculation 7 2 13 3" xfId="8592"/>
    <cellStyle name="Calculation 7 2 13 3 2" xfId="8593"/>
    <cellStyle name="Calculation 7 2 13 4" xfId="8594"/>
    <cellStyle name="Calculation 7 2 13 5" xfId="42188"/>
    <cellStyle name="Calculation 7 2 14" xfId="8595"/>
    <cellStyle name="Calculation 7 2 14 2" xfId="8596"/>
    <cellStyle name="Calculation 7 2 14 2 2" xfId="8597"/>
    <cellStyle name="Calculation 7 2 14 2 3" xfId="42189"/>
    <cellStyle name="Calculation 7 2 14 3" xfId="8598"/>
    <cellStyle name="Calculation 7 2 14 3 2" xfId="8599"/>
    <cellStyle name="Calculation 7 2 14 4" xfId="8600"/>
    <cellStyle name="Calculation 7 2 14 5" xfId="42190"/>
    <cellStyle name="Calculation 7 2 15" xfId="8601"/>
    <cellStyle name="Calculation 7 2 15 2" xfId="8602"/>
    <cellStyle name="Calculation 7 2 15 2 2" xfId="8603"/>
    <cellStyle name="Calculation 7 2 15 2 3" xfId="42191"/>
    <cellStyle name="Calculation 7 2 15 3" xfId="8604"/>
    <cellStyle name="Calculation 7 2 15 3 2" xfId="8605"/>
    <cellStyle name="Calculation 7 2 15 4" xfId="8606"/>
    <cellStyle name="Calculation 7 2 15 5" xfId="42192"/>
    <cellStyle name="Calculation 7 2 16" xfId="8607"/>
    <cellStyle name="Calculation 7 2 16 2" xfId="8608"/>
    <cellStyle name="Calculation 7 2 16 2 2" xfId="8609"/>
    <cellStyle name="Calculation 7 2 16 2 3" xfId="42193"/>
    <cellStyle name="Calculation 7 2 16 3" xfId="8610"/>
    <cellStyle name="Calculation 7 2 16 3 2" xfId="8611"/>
    <cellStyle name="Calculation 7 2 16 4" xfId="8612"/>
    <cellStyle name="Calculation 7 2 16 5" xfId="42194"/>
    <cellStyle name="Calculation 7 2 17" xfId="8613"/>
    <cellStyle name="Calculation 7 2 17 2" xfId="8614"/>
    <cellStyle name="Calculation 7 2 17 2 2" xfId="8615"/>
    <cellStyle name="Calculation 7 2 17 2 3" xfId="42195"/>
    <cellStyle name="Calculation 7 2 17 3" xfId="8616"/>
    <cellStyle name="Calculation 7 2 17 3 2" xfId="8617"/>
    <cellStyle name="Calculation 7 2 17 4" xfId="8618"/>
    <cellStyle name="Calculation 7 2 17 5" xfId="42196"/>
    <cellStyle name="Calculation 7 2 18" xfId="8619"/>
    <cellStyle name="Calculation 7 2 18 2" xfId="8620"/>
    <cellStyle name="Calculation 7 2 18 2 2" xfId="8621"/>
    <cellStyle name="Calculation 7 2 18 2 3" xfId="42197"/>
    <cellStyle name="Calculation 7 2 18 3" xfId="8622"/>
    <cellStyle name="Calculation 7 2 18 3 2" xfId="8623"/>
    <cellStyle name="Calculation 7 2 18 4" xfId="8624"/>
    <cellStyle name="Calculation 7 2 18 5" xfId="42198"/>
    <cellStyle name="Calculation 7 2 19" xfId="8625"/>
    <cellStyle name="Calculation 7 2 19 2" xfId="8626"/>
    <cellStyle name="Calculation 7 2 19 2 2" xfId="8627"/>
    <cellStyle name="Calculation 7 2 19 2 3" xfId="42199"/>
    <cellStyle name="Calculation 7 2 19 3" xfId="8628"/>
    <cellStyle name="Calculation 7 2 19 3 2" xfId="8629"/>
    <cellStyle name="Calculation 7 2 19 4" xfId="8630"/>
    <cellStyle name="Calculation 7 2 19 5" xfId="42200"/>
    <cellStyle name="Calculation 7 2 2" xfId="8631"/>
    <cellStyle name="Calculation 7 2 2 2" xfId="8632"/>
    <cellStyle name="Calculation 7 2 2 2 2" xfId="8633"/>
    <cellStyle name="Calculation 7 2 2 2 3" xfId="42201"/>
    <cellStyle name="Calculation 7 2 2 3" xfId="8634"/>
    <cellStyle name="Calculation 7 2 2 3 2" xfId="8635"/>
    <cellStyle name="Calculation 7 2 2 4" xfId="8636"/>
    <cellStyle name="Calculation 7 2 2 5" xfId="42202"/>
    <cellStyle name="Calculation 7 2 20" xfId="8637"/>
    <cellStyle name="Calculation 7 2 20 2" xfId="8638"/>
    <cellStyle name="Calculation 7 2 20 2 2" xfId="42203"/>
    <cellStyle name="Calculation 7 2 20 2 3" xfId="42204"/>
    <cellStyle name="Calculation 7 2 20 3" xfId="42205"/>
    <cellStyle name="Calculation 7 2 20 4" xfId="42206"/>
    <cellStyle name="Calculation 7 2 20 5" xfId="42207"/>
    <cellStyle name="Calculation 7 2 21" xfId="8639"/>
    <cellStyle name="Calculation 7 2 21 2" xfId="8640"/>
    <cellStyle name="Calculation 7 2 22" xfId="8641"/>
    <cellStyle name="Calculation 7 2 22 2" xfId="8642"/>
    <cellStyle name="Calculation 7 2 3" xfId="8643"/>
    <cellStyle name="Calculation 7 2 3 2" xfId="8644"/>
    <cellStyle name="Calculation 7 2 3 2 2" xfId="8645"/>
    <cellStyle name="Calculation 7 2 3 2 3" xfId="42208"/>
    <cellStyle name="Calculation 7 2 3 3" xfId="8646"/>
    <cellStyle name="Calculation 7 2 3 3 2" xfId="8647"/>
    <cellStyle name="Calculation 7 2 3 4" xfId="8648"/>
    <cellStyle name="Calculation 7 2 3 5" xfId="42209"/>
    <cellStyle name="Calculation 7 2 4" xfId="8649"/>
    <cellStyle name="Calculation 7 2 4 2" xfId="8650"/>
    <cellStyle name="Calculation 7 2 4 2 2" xfId="8651"/>
    <cellStyle name="Calculation 7 2 4 2 3" xfId="42210"/>
    <cellStyle name="Calculation 7 2 4 3" xfId="8652"/>
    <cellStyle name="Calculation 7 2 4 3 2" xfId="8653"/>
    <cellStyle name="Calculation 7 2 4 4" xfId="8654"/>
    <cellStyle name="Calculation 7 2 4 5" xfId="42211"/>
    <cellStyle name="Calculation 7 2 5" xfId="8655"/>
    <cellStyle name="Calculation 7 2 5 2" xfId="8656"/>
    <cellStyle name="Calculation 7 2 5 2 2" xfId="8657"/>
    <cellStyle name="Calculation 7 2 5 2 3" xfId="42212"/>
    <cellStyle name="Calculation 7 2 5 3" xfId="8658"/>
    <cellStyle name="Calculation 7 2 5 3 2" xfId="8659"/>
    <cellStyle name="Calculation 7 2 5 4" xfId="8660"/>
    <cellStyle name="Calculation 7 2 5 5" xfId="42213"/>
    <cellStyle name="Calculation 7 2 6" xfId="8661"/>
    <cellStyle name="Calculation 7 2 6 2" xfId="8662"/>
    <cellStyle name="Calculation 7 2 6 2 2" xfId="8663"/>
    <cellStyle name="Calculation 7 2 6 2 3" xfId="42214"/>
    <cellStyle name="Calculation 7 2 6 3" xfId="8664"/>
    <cellStyle name="Calculation 7 2 6 3 2" xfId="8665"/>
    <cellStyle name="Calculation 7 2 6 4" xfId="8666"/>
    <cellStyle name="Calculation 7 2 6 5" xfId="42215"/>
    <cellStyle name="Calculation 7 2 7" xfId="8667"/>
    <cellStyle name="Calculation 7 2 7 2" xfId="8668"/>
    <cellStyle name="Calculation 7 2 7 2 2" xfId="8669"/>
    <cellStyle name="Calculation 7 2 7 2 3" xfId="42216"/>
    <cellStyle name="Calculation 7 2 7 3" xfId="8670"/>
    <cellStyle name="Calculation 7 2 7 3 2" xfId="8671"/>
    <cellStyle name="Calculation 7 2 7 4" xfId="8672"/>
    <cellStyle name="Calculation 7 2 7 5" xfId="42217"/>
    <cellStyle name="Calculation 7 2 8" xfId="8673"/>
    <cellStyle name="Calculation 7 2 8 2" xfId="8674"/>
    <cellStyle name="Calculation 7 2 8 2 2" xfId="8675"/>
    <cellStyle name="Calculation 7 2 8 2 3" xfId="42218"/>
    <cellStyle name="Calculation 7 2 8 3" xfId="8676"/>
    <cellStyle name="Calculation 7 2 8 3 2" xfId="8677"/>
    <cellStyle name="Calculation 7 2 8 4" xfId="8678"/>
    <cellStyle name="Calculation 7 2 8 5" xfId="42219"/>
    <cellStyle name="Calculation 7 2 9" xfId="8679"/>
    <cellStyle name="Calculation 7 2 9 2" xfId="8680"/>
    <cellStyle name="Calculation 7 2 9 2 2" xfId="8681"/>
    <cellStyle name="Calculation 7 2 9 2 3" xfId="42220"/>
    <cellStyle name="Calculation 7 2 9 3" xfId="8682"/>
    <cellStyle name="Calculation 7 2 9 3 2" xfId="8683"/>
    <cellStyle name="Calculation 7 2 9 4" xfId="8684"/>
    <cellStyle name="Calculation 7 2 9 5" xfId="42221"/>
    <cellStyle name="Calculation 7 20" xfId="8685"/>
    <cellStyle name="Calculation 7 20 2" xfId="8686"/>
    <cellStyle name="Calculation 7 20 2 2" xfId="8687"/>
    <cellStyle name="Calculation 7 20 2 3" xfId="42222"/>
    <cellStyle name="Calculation 7 20 3" xfId="8688"/>
    <cellStyle name="Calculation 7 20 3 2" xfId="8689"/>
    <cellStyle name="Calculation 7 20 4" xfId="8690"/>
    <cellStyle name="Calculation 7 20 5" xfId="42223"/>
    <cellStyle name="Calculation 7 21" xfId="8691"/>
    <cellStyle name="Calculation 7 21 2" xfId="8692"/>
    <cellStyle name="Calculation 7 21 2 2" xfId="8693"/>
    <cellStyle name="Calculation 7 21 2 3" xfId="42224"/>
    <cellStyle name="Calculation 7 21 3" xfId="8694"/>
    <cellStyle name="Calculation 7 21 3 2" xfId="8695"/>
    <cellStyle name="Calculation 7 21 4" xfId="8696"/>
    <cellStyle name="Calculation 7 21 5" xfId="42225"/>
    <cellStyle name="Calculation 7 22" xfId="8697"/>
    <cellStyle name="Calculation 7 22 2" xfId="8698"/>
    <cellStyle name="Calculation 7 22 2 2" xfId="8699"/>
    <cellStyle name="Calculation 7 22 2 3" xfId="42226"/>
    <cellStyle name="Calculation 7 22 3" xfId="8700"/>
    <cellStyle name="Calculation 7 22 3 2" xfId="8701"/>
    <cellStyle name="Calculation 7 22 4" xfId="8702"/>
    <cellStyle name="Calculation 7 22 5" xfId="42227"/>
    <cellStyle name="Calculation 7 23" xfId="8703"/>
    <cellStyle name="Calculation 7 23 2" xfId="8704"/>
    <cellStyle name="Calculation 7 23 2 2" xfId="8705"/>
    <cellStyle name="Calculation 7 23 2 3" xfId="42228"/>
    <cellStyle name="Calculation 7 23 3" xfId="8706"/>
    <cellStyle name="Calculation 7 23 3 2" xfId="8707"/>
    <cellStyle name="Calculation 7 23 4" xfId="8708"/>
    <cellStyle name="Calculation 7 23 5" xfId="42229"/>
    <cellStyle name="Calculation 7 24" xfId="8709"/>
    <cellStyle name="Calculation 7 24 2" xfId="8710"/>
    <cellStyle name="Calculation 7 24 2 2" xfId="8711"/>
    <cellStyle name="Calculation 7 24 2 3" xfId="42230"/>
    <cellStyle name="Calculation 7 24 3" xfId="8712"/>
    <cellStyle name="Calculation 7 24 3 2" xfId="8713"/>
    <cellStyle name="Calculation 7 24 4" xfId="8714"/>
    <cellStyle name="Calculation 7 24 5" xfId="42231"/>
    <cellStyle name="Calculation 7 25" xfId="8715"/>
    <cellStyle name="Calculation 7 25 2" xfId="8716"/>
    <cellStyle name="Calculation 7 25 2 2" xfId="8717"/>
    <cellStyle name="Calculation 7 25 2 3" xfId="42232"/>
    <cellStyle name="Calculation 7 25 3" xfId="8718"/>
    <cellStyle name="Calculation 7 25 3 2" xfId="8719"/>
    <cellStyle name="Calculation 7 25 4" xfId="8720"/>
    <cellStyle name="Calculation 7 25 5" xfId="42233"/>
    <cellStyle name="Calculation 7 26" xfId="8721"/>
    <cellStyle name="Calculation 7 26 2" xfId="8722"/>
    <cellStyle name="Calculation 7 26 2 2" xfId="8723"/>
    <cellStyle name="Calculation 7 26 2 3" xfId="42234"/>
    <cellStyle name="Calculation 7 26 3" xfId="8724"/>
    <cellStyle name="Calculation 7 26 3 2" xfId="8725"/>
    <cellStyle name="Calculation 7 26 4" xfId="8726"/>
    <cellStyle name="Calculation 7 26 5" xfId="42235"/>
    <cellStyle name="Calculation 7 27" xfId="8727"/>
    <cellStyle name="Calculation 7 27 2" xfId="8728"/>
    <cellStyle name="Calculation 7 27 2 2" xfId="8729"/>
    <cellStyle name="Calculation 7 27 2 3" xfId="42236"/>
    <cellStyle name="Calculation 7 27 3" xfId="8730"/>
    <cellStyle name="Calculation 7 27 3 2" xfId="8731"/>
    <cellStyle name="Calculation 7 27 4" xfId="8732"/>
    <cellStyle name="Calculation 7 27 5" xfId="42237"/>
    <cellStyle name="Calculation 7 28" xfId="8733"/>
    <cellStyle name="Calculation 7 28 2" xfId="8734"/>
    <cellStyle name="Calculation 7 28 2 2" xfId="8735"/>
    <cellStyle name="Calculation 7 28 2 3" xfId="42238"/>
    <cellStyle name="Calculation 7 28 3" xfId="8736"/>
    <cellStyle name="Calculation 7 28 3 2" xfId="8737"/>
    <cellStyle name="Calculation 7 28 4" xfId="8738"/>
    <cellStyle name="Calculation 7 28 5" xfId="42239"/>
    <cellStyle name="Calculation 7 29" xfId="8739"/>
    <cellStyle name="Calculation 7 29 2" xfId="8740"/>
    <cellStyle name="Calculation 7 29 2 2" xfId="8741"/>
    <cellStyle name="Calculation 7 29 2 3" xfId="42240"/>
    <cellStyle name="Calculation 7 29 3" xfId="8742"/>
    <cellStyle name="Calculation 7 29 3 2" xfId="8743"/>
    <cellStyle name="Calculation 7 29 4" xfId="8744"/>
    <cellStyle name="Calculation 7 29 5" xfId="42241"/>
    <cellStyle name="Calculation 7 3" xfId="8745"/>
    <cellStyle name="Calculation 7 3 10" xfId="8746"/>
    <cellStyle name="Calculation 7 3 10 2" xfId="8747"/>
    <cellStyle name="Calculation 7 3 10 2 2" xfId="8748"/>
    <cellStyle name="Calculation 7 3 10 2 3" xfId="42242"/>
    <cellStyle name="Calculation 7 3 10 3" xfId="8749"/>
    <cellStyle name="Calculation 7 3 10 3 2" xfId="8750"/>
    <cellStyle name="Calculation 7 3 10 4" xfId="8751"/>
    <cellStyle name="Calculation 7 3 10 5" xfId="42243"/>
    <cellStyle name="Calculation 7 3 11" xfId="8752"/>
    <cellStyle name="Calculation 7 3 11 2" xfId="8753"/>
    <cellStyle name="Calculation 7 3 11 2 2" xfId="8754"/>
    <cellStyle name="Calculation 7 3 11 2 3" xfId="42244"/>
    <cellStyle name="Calculation 7 3 11 3" xfId="8755"/>
    <cellStyle name="Calculation 7 3 11 3 2" xfId="8756"/>
    <cellStyle name="Calculation 7 3 11 4" xfId="8757"/>
    <cellStyle name="Calculation 7 3 11 5" xfId="42245"/>
    <cellStyle name="Calculation 7 3 12" xfId="8758"/>
    <cellStyle name="Calculation 7 3 12 2" xfId="8759"/>
    <cellStyle name="Calculation 7 3 12 2 2" xfId="8760"/>
    <cellStyle name="Calculation 7 3 12 2 3" xfId="42246"/>
    <cellStyle name="Calculation 7 3 12 3" xfId="8761"/>
    <cellStyle name="Calculation 7 3 12 3 2" xfId="8762"/>
    <cellStyle name="Calculation 7 3 12 4" xfId="8763"/>
    <cellStyle name="Calculation 7 3 12 5" xfId="42247"/>
    <cellStyle name="Calculation 7 3 13" xfId="8764"/>
    <cellStyle name="Calculation 7 3 13 2" xfId="8765"/>
    <cellStyle name="Calculation 7 3 13 2 2" xfId="8766"/>
    <cellStyle name="Calculation 7 3 13 2 3" xfId="42248"/>
    <cellStyle name="Calculation 7 3 13 3" xfId="8767"/>
    <cellStyle name="Calculation 7 3 13 3 2" xfId="8768"/>
    <cellStyle name="Calculation 7 3 13 4" xfId="8769"/>
    <cellStyle name="Calculation 7 3 13 5" xfId="42249"/>
    <cellStyle name="Calculation 7 3 14" xfId="8770"/>
    <cellStyle name="Calculation 7 3 14 2" xfId="8771"/>
    <cellStyle name="Calculation 7 3 14 2 2" xfId="8772"/>
    <cellStyle name="Calculation 7 3 14 2 3" xfId="42250"/>
    <cellStyle name="Calculation 7 3 14 3" xfId="8773"/>
    <cellStyle name="Calculation 7 3 14 3 2" xfId="8774"/>
    <cellStyle name="Calculation 7 3 14 4" xfId="8775"/>
    <cellStyle name="Calculation 7 3 14 5" xfId="42251"/>
    <cellStyle name="Calculation 7 3 15" xfId="8776"/>
    <cellStyle name="Calculation 7 3 15 2" xfId="8777"/>
    <cellStyle name="Calculation 7 3 15 2 2" xfId="8778"/>
    <cellStyle name="Calculation 7 3 15 2 3" xfId="42252"/>
    <cellStyle name="Calculation 7 3 15 3" xfId="8779"/>
    <cellStyle name="Calculation 7 3 15 3 2" xfId="8780"/>
    <cellStyle name="Calculation 7 3 15 4" xfId="8781"/>
    <cellStyle name="Calculation 7 3 15 5" xfId="42253"/>
    <cellStyle name="Calculation 7 3 16" xfId="8782"/>
    <cellStyle name="Calculation 7 3 16 2" xfId="8783"/>
    <cellStyle name="Calculation 7 3 16 2 2" xfId="8784"/>
    <cellStyle name="Calculation 7 3 16 2 3" xfId="42254"/>
    <cellStyle name="Calculation 7 3 16 3" xfId="8785"/>
    <cellStyle name="Calculation 7 3 16 3 2" xfId="8786"/>
    <cellStyle name="Calculation 7 3 16 4" xfId="8787"/>
    <cellStyle name="Calculation 7 3 16 5" xfId="42255"/>
    <cellStyle name="Calculation 7 3 17" xfId="8788"/>
    <cellStyle name="Calculation 7 3 17 2" xfId="8789"/>
    <cellStyle name="Calculation 7 3 17 2 2" xfId="8790"/>
    <cellStyle name="Calculation 7 3 17 2 3" xfId="42256"/>
    <cellStyle name="Calculation 7 3 17 3" xfId="8791"/>
    <cellStyle name="Calculation 7 3 17 3 2" xfId="8792"/>
    <cellStyle name="Calculation 7 3 17 4" xfId="8793"/>
    <cellStyle name="Calculation 7 3 17 5" xfId="42257"/>
    <cellStyle name="Calculation 7 3 18" xfId="8794"/>
    <cellStyle name="Calculation 7 3 18 2" xfId="8795"/>
    <cellStyle name="Calculation 7 3 18 2 2" xfId="8796"/>
    <cellStyle name="Calculation 7 3 18 2 3" xfId="42258"/>
    <cellStyle name="Calculation 7 3 18 3" xfId="8797"/>
    <cellStyle name="Calculation 7 3 18 3 2" xfId="8798"/>
    <cellStyle name="Calculation 7 3 18 4" xfId="8799"/>
    <cellStyle name="Calculation 7 3 18 5" xfId="42259"/>
    <cellStyle name="Calculation 7 3 19" xfId="8800"/>
    <cellStyle name="Calculation 7 3 19 2" xfId="8801"/>
    <cellStyle name="Calculation 7 3 19 2 2" xfId="8802"/>
    <cellStyle name="Calculation 7 3 19 2 3" xfId="42260"/>
    <cellStyle name="Calculation 7 3 19 3" xfId="8803"/>
    <cellStyle name="Calculation 7 3 19 3 2" xfId="8804"/>
    <cellStyle name="Calculation 7 3 19 4" xfId="8805"/>
    <cellStyle name="Calculation 7 3 19 5" xfId="42261"/>
    <cellStyle name="Calculation 7 3 2" xfId="8806"/>
    <cellStyle name="Calculation 7 3 2 2" xfId="8807"/>
    <cellStyle name="Calculation 7 3 2 2 2" xfId="8808"/>
    <cellStyle name="Calculation 7 3 2 2 3" xfId="42262"/>
    <cellStyle name="Calculation 7 3 2 3" xfId="8809"/>
    <cellStyle name="Calculation 7 3 2 3 2" xfId="8810"/>
    <cellStyle name="Calculation 7 3 2 4" xfId="8811"/>
    <cellStyle name="Calculation 7 3 2 5" xfId="42263"/>
    <cellStyle name="Calculation 7 3 20" xfId="8812"/>
    <cellStyle name="Calculation 7 3 20 2" xfId="8813"/>
    <cellStyle name="Calculation 7 3 20 2 2" xfId="42264"/>
    <cellStyle name="Calculation 7 3 20 2 3" xfId="42265"/>
    <cellStyle name="Calculation 7 3 20 3" xfId="42266"/>
    <cellStyle name="Calculation 7 3 20 4" xfId="42267"/>
    <cellStyle name="Calculation 7 3 20 5" xfId="42268"/>
    <cellStyle name="Calculation 7 3 21" xfId="8814"/>
    <cellStyle name="Calculation 7 3 21 2" xfId="8815"/>
    <cellStyle name="Calculation 7 3 22" xfId="8816"/>
    <cellStyle name="Calculation 7 3 22 2" xfId="8817"/>
    <cellStyle name="Calculation 7 3 3" xfId="8818"/>
    <cellStyle name="Calculation 7 3 3 2" xfId="8819"/>
    <cellStyle name="Calculation 7 3 3 2 2" xfId="8820"/>
    <cellStyle name="Calculation 7 3 3 2 3" xfId="42269"/>
    <cellStyle name="Calculation 7 3 3 3" xfId="8821"/>
    <cellStyle name="Calculation 7 3 3 3 2" xfId="8822"/>
    <cellStyle name="Calculation 7 3 3 4" xfId="8823"/>
    <cellStyle name="Calculation 7 3 3 5" xfId="42270"/>
    <cellStyle name="Calculation 7 3 4" xfId="8824"/>
    <cellStyle name="Calculation 7 3 4 2" xfId="8825"/>
    <cellStyle name="Calculation 7 3 4 2 2" xfId="8826"/>
    <cellStyle name="Calculation 7 3 4 2 3" xfId="42271"/>
    <cellStyle name="Calculation 7 3 4 3" xfId="8827"/>
    <cellStyle name="Calculation 7 3 4 3 2" xfId="8828"/>
    <cellStyle name="Calculation 7 3 4 4" xfId="8829"/>
    <cellStyle name="Calculation 7 3 4 5" xfId="42272"/>
    <cellStyle name="Calculation 7 3 5" xfId="8830"/>
    <cellStyle name="Calculation 7 3 5 2" xfId="8831"/>
    <cellStyle name="Calculation 7 3 5 2 2" xfId="8832"/>
    <cellStyle name="Calculation 7 3 5 2 3" xfId="42273"/>
    <cellStyle name="Calculation 7 3 5 3" xfId="8833"/>
    <cellStyle name="Calculation 7 3 5 3 2" xfId="8834"/>
    <cellStyle name="Calculation 7 3 5 4" xfId="8835"/>
    <cellStyle name="Calculation 7 3 5 5" xfId="42274"/>
    <cellStyle name="Calculation 7 3 6" xfId="8836"/>
    <cellStyle name="Calculation 7 3 6 2" xfId="8837"/>
    <cellStyle name="Calculation 7 3 6 2 2" xfId="8838"/>
    <cellStyle name="Calculation 7 3 6 2 3" xfId="42275"/>
    <cellStyle name="Calculation 7 3 6 3" xfId="8839"/>
    <cellStyle name="Calculation 7 3 6 3 2" xfId="8840"/>
    <cellStyle name="Calculation 7 3 6 4" xfId="8841"/>
    <cellStyle name="Calculation 7 3 6 5" xfId="42276"/>
    <cellStyle name="Calculation 7 3 7" xfId="8842"/>
    <cellStyle name="Calculation 7 3 7 2" xfId="8843"/>
    <cellStyle name="Calculation 7 3 7 2 2" xfId="8844"/>
    <cellStyle name="Calculation 7 3 7 2 3" xfId="42277"/>
    <cellStyle name="Calculation 7 3 7 3" xfId="8845"/>
    <cellStyle name="Calculation 7 3 7 3 2" xfId="8846"/>
    <cellStyle name="Calculation 7 3 7 4" xfId="8847"/>
    <cellStyle name="Calculation 7 3 7 5" xfId="42278"/>
    <cellStyle name="Calculation 7 3 8" xfId="8848"/>
    <cellStyle name="Calculation 7 3 8 2" xfId="8849"/>
    <cellStyle name="Calculation 7 3 8 2 2" xfId="8850"/>
    <cellStyle name="Calculation 7 3 8 2 3" xfId="42279"/>
    <cellStyle name="Calculation 7 3 8 3" xfId="8851"/>
    <cellStyle name="Calculation 7 3 8 3 2" xfId="8852"/>
    <cellStyle name="Calculation 7 3 8 4" xfId="8853"/>
    <cellStyle name="Calculation 7 3 8 5" xfId="42280"/>
    <cellStyle name="Calculation 7 3 9" xfId="8854"/>
    <cellStyle name="Calculation 7 3 9 2" xfId="8855"/>
    <cellStyle name="Calculation 7 3 9 2 2" xfId="8856"/>
    <cellStyle name="Calculation 7 3 9 2 3" xfId="42281"/>
    <cellStyle name="Calculation 7 3 9 3" xfId="8857"/>
    <cellStyle name="Calculation 7 3 9 3 2" xfId="8858"/>
    <cellStyle name="Calculation 7 3 9 4" xfId="8859"/>
    <cellStyle name="Calculation 7 3 9 5" xfId="42282"/>
    <cellStyle name="Calculation 7 30" xfId="8860"/>
    <cellStyle name="Calculation 7 30 2" xfId="8861"/>
    <cellStyle name="Calculation 7 30 2 2" xfId="42283"/>
    <cellStyle name="Calculation 7 30 2 3" xfId="42284"/>
    <cellStyle name="Calculation 7 30 3" xfId="42285"/>
    <cellStyle name="Calculation 7 30 4" xfId="42286"/>
    <cellStyle name="Calculation 7 30 5" xfId="42287"/>
    <cellStyle name="Calculation 7 31" xfId="8862"/>
    <cellStyle name="Calculation 7 31 2" xfId="8863"/>
    <cellStyle name="Calculation 7 32" xfId="8864"/>
    <cellStyle name="Calculation 7 32 2" xfId="8865"/>
    <cellStyle name="Calculation 7 4" xfId="8866"/>
    <cellStyle name="Calculation 7 4 10" xfId="8867"/>
    <cellStyle name="Calculation 7 4 10 2" xfId="8868"/>
    <cellStyle name="Calculation 7 4 10 2 2" xfId="8869"/>
    <cellStyle name="Calculation 7 4 10 2 3" xfId="42288"/>
    <cellStyle name="Calculation 7 4 10 3" xfId="8870"/>
    <cellStyle name="Calculation 7 4 10 3 2" xfId="8871"/>
    <cellStyle name="Calculation 7 4 10 4" xfId="8872"/>
    <cellStyle name="Calculation 7 4 10 5" xfId="42289"/>
    <cellStyle name="Calculation 7 4 11" xfId="8873"/>
    <cellStyle name="Calculation 7 4 11 2" xfId="8874"/>
    <cellStyle name="Calculation 7 4 11 2 2" xfId="8875"/>
    <cellStyle name="Calculation 7 4 11 2 3" xfId="42290"/>
    <cellStyle name="Calculation 7 4 11 3" xfId="8876"/>
    <cellStyle name="Calculation 7 4 11 3 2" xfId="8877"/>
    <cellStyle name="Calculation 7 4 11 4" xfId="8878"/>
    <cellStyle name="Calculation 7 4 11 5" xfId="42291"/>
    <cellStyle name="Calculation 7 4 12" xfId="8879"/>
    <cellStyle name="Calculation 7 4 12 2" xfId="8880"/>
    <cellStyle name="Calculation 7 4 12 2 2" xfId="8881"/>
    <cellStyle name="Calculation 7 4 12 2 3" xfId="42292"/>
    <cellStyle name="Calculation 7 4 12 3" xfId="8882"/>
    <cellStyle name="Calculation 7 4 12 3 2" xfId="8883"/>
    <cellStyle name="Calculation 7 4 12 4" xfId="8884"/>
    <cellStyle name="Calculation 7 4 12 5" xfId="42293"/>
    <cellStyle name="Calculation 7 4 13" xfId="8885"/>
    <cellStyle name="Calculation 7 4 13 2" xfId="8886"/>
    <cellStyle name="Calculation 7 4 13 2 2" xfId="8887"/>
    <cellStyle name="Calculation 7 4 13 2 3" xfId="42294"/>
    <cellStyle name="Calculation 7 4 13 3" xfId="8888"/>
    <cellStyle name="Calculation 7 4 13 3 2" xfId="8889"/>
    <cellStyle name="Calculation 7 4 13 4" xfId="8890"/>
    <cellStyle name="Calculation 7 4 13 5" xfId="42295"/>
    <cellStyle name="Calculation 7 4 14" xfId="8891"/>
    <cellStyle name="Calculation 7 4 14 2" xfId="8892"/>
    <cellStyle name="Calculation 7 4 14 2 2" xfId="8893"/>
    <cellStyle name="Calculation 7 4 14 2 3" xfId="42296"/>
    <cellStyle name="Calculation 7 4 14 3" xfId="8894"/>
    <cellStyle name="Calculation 7 4 14 3 2" xfId="8895"/>
    <cellStyle name="Calculation 7 4 14 4" xfId="8896"/>
    <cellStyle name="Calculation 7 4 14 5" xfId="42297"/>
    <cellStyle name="Calculation 7 4 15" xfId="8897"/>
    <cellStyle name="Calculation 7 4 15 2" xfId="8898"/>
    <cellStyle name="Calculation 7 4 15 2 2" xfId="8899"/>
    <cellStyle name="Calculation 7 4 15 2 3" xfId="42298"/>
    <cellStyle name="Calculation 7 4 15 3" xfId="8900"/>
    <cellStyle name="Calculation 7 4 15 3 2" xfId="8901"/>
    <cellStyle name="Calculation 7 4 15 4" xfId="8902"/>
    <cellStyle name="Calculation 7 4 15 5" xfId="42299"/>
    <cellStyle name="Calculation 7 4 16" xfId="8903"/>
    <cellStyle name="Calculation 7 4 16 2" xfId="8904"/>
    <cellStyle name="Calculation 7 4 16 2 2" xfId="8905"/>
    <cellStyle name="Calculation 7 4 16 2 3" xfId="42300"/>
    <cellStyle name="Calculation 7 4 16 3" xfId="8906"/>
    <cellStyle name="Calculation 7 4 16 3 2" xfId="8907"/>
    <cellStyle name="Calculation 7 4 16 4" xfId="8908"/>
    <cellStyle name="Calculation 7 4 16 5" xfId="42301"/>
    <cellStyle name="Calculation 7 4 17" xfId="8909"/>
    <cellStyle name="Calculation 7 4 17 2" xfId="8910"/>
    <cellStyle name="Calculation 7 4 17 2 2" xfId="8911"/>
    <cellStyle name="Calculation 7 4 17 2 3" xfId="42302"/>
    <cellStyle name="Calculation 7 4 17 3" xfId="8912"/>
    <cellStyle name="Calculation 7 4 17 3 2" xfId="8913"/>
    <cellStyle name="Calculation 7 4 17 4" xfId="8914"/>
    <cellStyle name="Calculation 7 4 17 5" xfId="42303"/>
    <cellStyle name="Calculation 7 4 18" xfId="8915"/>
    <cellStyle name="Calculation 7 4 18 2" xfId="8916"/>
    <cellStyle name="Calculation 7 4 18 2 2" xfId="8917"/>
    <cellStyle name="Calculation 7 4 18 2 3" xfId="42304"/>
    <cellStyle name="Calculation 7 4 18 3" xfId="8918"/>
    <cellStyle name="Calculation 7 4 18 3 2" xfId="8919"/>
    <cellStyle name="Calculation 7 4 18 4" xfId="8920"/>
    <cellStyle name="Calculation 7 4 18 5" xfId="42305"/>
    <cellStyle name="Calculation 7 4 19" xfId="8921"/>
    <cellStyle name="Calculation 7 4 19 2" xfId="8922"/>
    <cellStyle name="Calculation 7 4 19 2 2" xfId="8923"/>
    <cellStyle name="Calculation 7 4 19 2 3" xfId="42306"/>
    <cellStyle name="Calculation 7 4 19 3" xfId="8924"/>
    <cellStyle name="Calculation 7 4 19 3 2" xfId="8925"/>
    <cellStyle name="Calculation 7 4 19 4" xfId="8926"/>
    <cellStyle name="Calculation 7 4 19 5" xfId="42307"/>
    <cellStyle name="Calculation 7 4 2" xfId="8927"/>
    <cellStyle name="Calculation 7 4 2 2" xfId="8928"/>
    <cellStyle name="Calculation 7 4 2 2 2" xfId="8929"/>
    <cellStyle name="Calculation 7 4 2 2 3" xfId="42308"/>
    <cellStyle name="Calculation 7 4 2 3" xfId="8930"/>
    <cellStyle name="Calculation 7 4 2 3 2" xfId="8931"/>
    <cellStyle name="Calculation 7 4 2 4" xfId="8932"/>
    <cellStyle name="Calculation 7 4 2 5" xfId="42309"/>
    <cellStyle name="Calculation 7 4 20" xfId="8933"/>
    <cellStyle name="Calculation 7 4 20 2" xfId="8934"/>
    <cellStyle name="Calculation 7 4 20 2 2" xfId="42310"/>
    <cellStyle name="Calculation 7 4 20 2 3" xfId="42311"/>
    <cellStyle name="Calculation 7 4 20 3" xfId="42312"/>
    <cellStyle name="Calculation 7 4 20 4" xfId="42313"/>
    <cellStyle name="Calculation 7 4 20 5" xfId="42314"/>
    <cellStyle name="Calculation 7 4 21" xfId="8935"/>
    <cellStyle name="Calculation 7 4 21 2" xfId="8936"/>
    <cellStyle name="Calculation 7 4 22" xfId="8937"/>
    <cellStyle name="Calculation 7 4 22 2" xfId="8938"/>
    <cellStyle name="Calculation 7 4 3" xfId="8939"/>
    <cellStyle name="Calculation 7 4 3 2" xfId="8940"/>
    <cellStyle name="Calculation 7 4 3 2 2" xfId="8941"/>
    <cellStyle name="Calculation 7 4 3 2 3" xfId="42315"/>
    <cellStyle name="Calculation 7 4 3 3" xfId="8942"/>
    <cellStyle name="Calculation 7 4 3 3 2" xfId="8943"/>
    <cellStyle name="Calculation 7 4 3 4" xfId="8944"/>
    <cellStyle name="Calculation 7 4 3 5" xfId="42316"/>
    <cellStyle name="Calculation 7 4 4" xfId="8945"/>
    <cellStyle name="Calculation 7 4 4 2" xfId="8946"/>
    <cellStyle name="Calculation 7 4 4 2 2" xfId="8947"/>
    <cellStyle name="Calculation 7 4 4 2 3" xfId="42317"/>
    <cellStyle name="Calculation 7 4 4 3" xfId="8948"/>
    <cellStyle name="Calculation 7 4 4 3 2" xfId="8949"/>
    <cellStyle name="Calculation 7 4 4 4" xfId="8950"/>
    <cellStyle name="Calculation 7 4 4 5" xfId="42318"/>
    <cellStyle name="Calculation 7 4 5" xfId="8951"/>
    <cellStyle name="Calculation 7 4 5 2" xfId="8952"/>
    <cellStyle name="Calculation 7 4 5 2 2" xfId="8953"/>
    <cellStyle name="Calculation 7 4 5 2 3" xfId="42319"/>
    <cellStyle name="Calculation 7 4 5 3" xfId="8954"/>
    <cellStyle name="Calculation 7 4 5 3 2" xfId="8955"/>
    <cellStyle name="Calculation 7 4 5 4" xfId="8956"/>
    <cellStyle name="Calculation 7 4 5 5" xfId="42320"/>
    <cellStyle name="Calculation 7 4 6" xfId="8957"/>
    <cellStyle name="Calculation 7 4 6 2" xfId="8958"/>
    <cellStyle name="Calculation 7 4 6 2 2" xfId="8959"/>
    <cellStyle name="Calculation 7 4 6 2 3" xfId="42321"/>
    <cellStyle name="Calculation 7 4 6 3" xfId="8960"/>
    <cellStyle name="Calculation 7 4 6 3 2" xfId="8961"/>
    <cellStyle name="Calculation 7 4 6 4" xfId="8962"/>
    <cellStyle name="Calculation 7 4 6 5" xfId="42322"/>
    <cellStyle name="Calculation 7 4 7" xfId="8963"/>
    <cellStyle name="Calculation 7 4 7 2" xfId="8964"/>
    <cellStyle name="Calculation 7 4 7 2 2" xfId="8965"/>
    <cellStyle name="Calculation 7 4 7 2 3" xfId="42323"/>
    <cellStyle name="Calculation 7 4 7 3" xfId="8966"/>
    <cellStyle name="Calculation 7 4 7 3 2" xfId="8967"/>
    <cellStyle name="Calculation 7 4 7 4" xfId="8968"/>
    <cellStyle name="Calculation 7 4 7 5" xfId="42324"/>
    <cellStyle name="Calculation 7 4 8" xfId="8969"/>
    <cellStyle name="Calculation 7 4 8 2" xfId="8970"/>
    <cellStyle name="Calculation 7 4 8 2 2" xfId="8971"/>
    <cellStyle name="Calculation 7 4 8 2 3" xfId="42325"/>
    <cellStyle name="Calculation 7 4 8 3" xfId="8972"/>
    <cellStyle name="Calculation 7 4 8 3 2" xfId="8973"/>
    <cellStyle name="Calculation 7 4 8 4" xfId="8974"/>
    <cellStyle name="Calculation 7 4 8 5" xfId="42326"/>
    <cellStyle name="Calculation 7 4 9" xfId="8975"/>
    <cellStyle name="Calculation 7 4 9 2" xfId="8976"/>
    <cellStyle name="Calculation 7 4 9 2 2" xfId="8977"/>
    <cellStyle name="Calculation 7 4 9 2 3" xfId="42327"/>
    <cellStyle name="Calculation 7 4 9 3" xfId="8978"/>
    <cellStyle name="Calculation 7 4 9 3 2" xfId="8979"/>
    <cellStyle name="Calculation 7 4 9 4" xfId="8980"/>
    <cellStyle name="Calculation 7 4 9 5" xfId="42328"/>
    <cellStyle name="Calculation 7 5" xfId="8981"/>
    <cellStyle name="Calculation 7 5 10" xfId="8982"/>
    <cellStyle name="Calculation 7 5 10 2" xfId="8983"/>
    <cellStyle name="Calculation 7 5 10 2 2" xfId="8984"/>
    <cellStyle name="Calculation 7 5 10 2 3" xfId="42329"/>
    <cellStyle name="Calculation 7 5 10 3" xfId="8985"/>
    <cellStyle name="Calculation 7 5 10 3 2" xfId="8986"/>
    <cellStyle name="Calculation 7 5 10 4" xfId="8987"/>
    <cellStyle name="Calculation 7 5 10 5" xfId="42330"/>
    <cellStyle name="Calculation 7 5 11" xfId="8988"/>
    <cellStyle name="Calculation 7 5 11 2" xfId="8989"/>
    <cellStyle name="Calculation 7 5 11 2 2" xfId="8990"/>
    <cellStyle name="Calculation 7 5 11 2 3" xfId="42331"/>
    <cellStyle name="Calculation 7 5 11 3" xfId="8991"/>
    <cellStyle name="Calculation 7 5 11 3 2" xfId="8992"/>
    <cellStyle name="Calculation 7 5 11 4" xfId="8993"/>
    <cellStyle name="Calculation 7 5 11 5" xfId="42332"/>
    <cellStyle name="Calculation 7 5 12" xfId="8994"/>
    <cellStyle name="Calculation 7 5 12 2" xfId="8995"/>
    <cellStyle name="Calculation 7 5 12 2 2" xfId="8996"/>
    <cellStyle name="Calculation 7 5 12 2 3" xfId="42333"/>
    <cellStyle name="Calculation 7 5 12 3" xfId="8997"/>
    <cellStyle name="Calculation 7 5 12 3 2" xfId="8998"/>
    <cellStyle name="Calculation 7 5 12 4" xfId="8999"/>
    <cellStyle name="Calculation 7 5 12 5" xfId="42334"/>
    <cellStyle name="Calculation 7 5 13" xfId="9000"/>
    <cellStyle name="Calculation 7 5 13 2" xfId="9001"/>
    <cellStyle name="Calculation 7 5 13 2 2" xfId="9002"/>
    <cellStyle name="Calculation 7 5 13 2 3" xfId="42335"/>
    <cellStyle name="Calculation 7 5 13 3" xfId="9003"/>
    <cellStyle name="Calculation 7 5 13 3 2" xfId="9004"/>
    <cellStyle name="Calculation 7 5 13 4" xfId="9005"/>
    <cellStyle name="Calculation 7 5 13 5" xfId="42336"/>
    <cellStyle name="Calculation 7 5 14" xfId="9006"/>
    <cellStyle name="Calculation 7 5 14 2" xfId="9007"/>
    <cellStyle name="Calculation 7 5 14 2 2" xfId="9008"/>
    <cellStyle name="Calculation 7 5 14 2 3" xfId="42337"/>
    <cellStyle name="Calculation 7 5 14 3" xfId="9009"/>
    <cellStyle name="Calculation 7 5 14 3 2" xfId="9010"/>
    <cellStyle name="Calculation 7 5 14 4" xfId="9011"/>
    <cellStyle name="Calculation 7 5 14 5" xfId="42338"/>
    <cellStyle name="Calculation 7 5 15" xfId="9012"/>
    <cellStyle name="Calculation 7 5 15 2" xfId="9013"/>
    <cellStyle name="Calculation 7 5 15 2 2" xfId="9014"/>
    <cellStyle name="Calculation 7 5 15 2 3" xfId="42339"/>
    <cellStyle name="Calculation 7 5 15 3" xfId="9015"/>
    <cellStyle name="Calculation 7 5 15 3 2" xfId="9016"/>
    <cellStyle name="Calculation 7 5 15 4" xfId="9017"/>
    <cellStyle name="Calculation 7 5 15 5" xfId="42340"/>
    <cellStyle name="Calculation 7 5 16" xfId="9018"/>
    <cellStyle name="Calculation 7 5 16 2" xfId="9019"/>
    <cellStyle name="Calculation 7 5 16 2 2" xfId="9020"/>
    <cellStyle name="Calculation 7 5 16 2 3" xfId="42341"/>
    <cellStyle name="Calculation 7 5 16 3" xfId="9021"/>
    <cellStyle name="Calculation 7 5 16 3 2" xfId="9022"/>
    <cellStyle name="Calculation 7 5 16 4" xfId="9023"/>
    <cellStyle name="Calculation 7 5 16 5" xfId="42342"/>
    <cellStyle name="Calculation 7 5 17" xfId="9024"/>
    <cellStyle name="Calculation 7 5 17 2" xfId="9025"/>
    <cellStyle name="Calculation 7 5 17 2 2" xfId="9026"/>
    <cellStyle name="Calculation 7 5 17 2 3" xfId="42343"/>
    <cellStyle name="Calculation 7 5 17 3" xfId="9027"/>
    <cellStyle name="Calculation 7 5 17 3 2" xfId="9028"/>
    <cellStyle name="Calculation 7 5 17 4" xfId="9029"/>
    <cellStyle name="Calculation 7 5 17 5" xfId="42344"/>
    <cellStyle name="Calculation 7 5 18" xfId="9030"/>
    <cellStyle name="Calculation 7 5 18 2" xfId="9031"/>
    <cellStyle name="Calculation 7 5 18 2 2" xfId="9032"/>
    <cellStyle name="Calculation 7 5 18 2 3" xfId="42345"/>
    <cellStyle name="Calculation 7 5 18 3" xfId="9033"/>
    <cellStyle name="Calculation 7 5 18 3 2" xfId="9034"/>
    <cellStyle name="Calculation 7 5 18 4" xfId="9035"/>
    <cellStyle name="Calculation 7 5 18 5" xfId="42346"/>
    <cellStyle name="Calculation 7 5 19" xfId="9036"/>
    <cellStyle name="Calculation 7 5 19 2" xfId="9037"/>
    <cellStyle name="Calculation 7 5 19 2 2" xfId="9038"/>
    <cellStyle name="Calculation 7 5 19 2 3" xfId="42347"/>
    <cellStyle name="Calculation 7 5 19 3" xfId="9039"/>
    <cellStyle name="Calculation 7 5 19 3 2" xfId="9040"/>
    <cellStyle name="Calculation 7 5 19 4" xfId="9041"/>
    <cellStyle name="Calculation 7 5 19 5" xfId="42348"/>
    <cellStyle name="Calculation 7 5 2" xfId="9042"/>
    <cellStyle name="Calculation 7 5 2 2" xfId="9043"/>
    <cellStyle name="Calculation 7 5 2 2 2" xfId="9044"/>
    <cellStyle name="Calculation 7 5 2 2 3" xfId="42349"/>
    <cellStyle name="Calculation 7 5 2 3" xfId="9045"/>
    <cellStyle name="Calculation 7 5 2 3 2" xfId="9046"/>
    <cellStyle name="Calculation 7 5 2 4" xfId="9047"/>
    <cellStyle name="Calculation 7 5 2 5" xfId="42350"/>
    <cellStyle name="Calculation 7 5 20" xfId="9048"/>
    <cellStyle name="Calculation 7 5 20 2" xfId="9049"/>
    <cellStyle name="Calculation 7 5 20 2 2" xfId="42351"/>
    <cellStyle name="Calculation 7 5 20 2 3" xfId="42352"/>
    <cellStyle name="Calculation 7 5 20 3" xfId="42353"/>
    <cellStyle name="Calculation 7 5 20 4" xfId="42354"/>
    <cellStyle name="Calculation 7 5 20 5" xfId="42355"/>
    <cellStyle name="Calculation 7 5 21" xfId="9050"/>
    <cellStyle name="Calculation 7 5 21 2" xfId="9051"/>
    <cellStyle name="Calculation 7 5 22" xfId="9052"/>
    <cellStyle name="Calculation 7 5 22 2" xfId="9053"/>
    <cellStyle name="Calculation 7 5 3" xfId="9054"/>
    <cellStyle name="Calculation 7 5 3 2" xfId="9055"/>
    <cellStyle name="Calculation 7 5 3 2 2" xfId="9056"/>
    <cellStyle name="Calculation 7 5 3 2 3" xfId="42356"/>
    <cellStyle name="Calculation 7 5 3 3" xfId="9057"/>
    <cellStyle name="Calculation 7 5 3 3 2" xfId="9058"/>
    <cellStyle name="Calculation 7 5 3 4" xfId="9059"/>
    <cellStyle name="Calculation 7 5 3 5" xfId="42357"/>
    <cellStyle name="Calculation 7 5 4" xfId="9060"/>
    <cellStyle name="Calculation 7 5 4 2" xfId="9061"/>
    <cellStyle name="Calculation 7 5 4 2 2" xfId="9062"/>
    <cellStyle name="Calculation 7 5 4 2 3" xfId="42358"/>
    <cellStyle name="Calculation 7 5 4 3" xfId="9063"/>
    <cellStyle name="Calculation 7 5 4 3 2" xfId="9064"/>
    <cellStyle name="Calculation 7 5 4 4" xfId="9065"/>
    <cellStyle name="Calculation 7 5 4 5" xfId="42359"/>
    <cellStyle name="Calculation 7 5 5" xfId="9066"/>
    <cellStyle name="Calculation 7 5 5 2" xfId="9067"/>
    <cellStyle name="Calculation 7 5 5 2 2" xfId="9068"/>
    <cellStyle name="Calculation 7 5 5 2 3" xfId="42360"/>
    <cellStyle name="Calculation 7 5 5 3" xfId="9069"/>
    <cellStyle name="Calculation 7 5 5 3 2" xfId="9070"/>
    <cellStyle name="Calculation 7 5 5 4" xfId="9071"/>
    <cellStyle name="Calculation 7 5 5 5" xfId="42361"/>
    <cellStyle name="Calculation 7 5 6" xfId="9072"/>
    <cellStyle name="Calculation 7 5 6 2" xfId="9073"/>
    <cellStyle name="Calculation 7 5 6 2 2" xfId="9074"/>
    <cellStyle name="Calculation 7 5 6 2 3" xfId="42362"/>
    <cellStyle name="Calculation 7 5 6 3" xfId="9075"/>
    <cellStyle name="Calculation 7 5 6 3 2" xfId="9076"/>
    <cellStyle name="Calculation 7 5 6 4" xfId="9077"/>
    <cellStyle name="Calculation 7 5 6 5" xfId="42363"/>
    <cellStyle name="Calculation 7 5 7" xfId="9078"/>
    <cellStyle name="Calculation 7 5 7 2" xfId="9079"/>
    <cellStyle name="Calculation 7 5 7 2 2" xfId="9080"/>
    <cellStyle name="Calculation 7 5 7 2 3" xfId="42364"/>
    <cellStyle name="Calculation 7 5 7 3" xfId="9081"/>
    <cellStyle name="Calculation 7 5 7 3 2" xfId="9082"/>
    <cellStyle name="Calculation 7 5 7 4" xfId="9083"/>
    <cellStyle name="Calculation 7 5 7 5" xfId="42365"/>
    <cellStyle name="Calculation 7 5 8" xfId="9084"/>
    <cellStyle name="Calculation 7 5 8 2" xfId="9085"/>
    <cellStyle name="Calculation 7 5 8 2 2" xfId="9086"/>
    <cellStyle name="Calculation 7 5 8 2 3" xfId="42366"/>
    <cellStyle name="Calculation 7 5 8 3" xfId="9087"/>
    <cellStyle name="Calculation 7 5 8 3 2" xfId="9088"/>
    <cellStyle name="Calculation 7 5 8 4" xfId="9089"/>
    <cellStyle name="Calculation 7 5 8 5" xfId="42367"/>
    <cellStyle name="Calculation 7 5 9" xfId="9090"/>
    <cellStyle name="Calculation 7 5 9 2" xfId="9091"/>
    <cellStyle name="Calculation 7 5 9 2 2" xfId="9092"/>
    <cellStyle name="Calculation 7 5 9 2 3" xfId="42368"/>
    <cellStyle name="Calculation 7 5 9 3" xfId="9093"/>
    <cellStyle name="Calculation 7 5 9 3 2" xfId="9094"/>
    <cellStyle name="Calculation 7 5 9 4" xfId="9095"/>
    <cellStyle name="Calculation 7 5 9 5" xfId="42369"/>
    <cellStyle name="Calculation 7 6" xfId="9096"/>
    <cellStyle name="Calculation 7 6 10" xfId="9097"/>
    <cellStyle name="Calculation 7 6 10 2" xfId="9098"/>
    <cellStyle name="Calculation 7 6 10 2 2" xfId="9099"/>
    <cellStyle name="Calculation 7 6 10 2 3" xfId="42370"/>
    <cellStyle name="Calculation 7 6 10 3" xfId="9100"/>
    <cellStyle name="Calculation 7 6 10 3 2" xfId="9101"/>
    <cellStyle name="Calculation 7 6 10 4" xfId="9102"/>
    <cellStyle name="Calculation 7 6 10 5" xfId="42371"/>
    <cellStyle name="Calculation 7 6 11" xfId="9103"/>
    <cellStyle name="Calculation 7 6 11 2" xfId="9104"/>
    <cellStyle name="Calculation 7 6 11 2 2" xfId="9105"/>
    <cellStyle name="Calculation 7 6 11 2 3" xfId="42372"/>
    <cellStyle name="Calculation 7 6 11 3" xfId="9106"/>
    <cellStyle name="Calculation 7 6 11 3 2" xfId="9107"/>
    <cellStyle name="Calculation 7 6 11 4" xfId="9108"/>
    <cellStyle name="Calculation 7 6 11 5" xfId="42373"/>
    <cellStyle name="Calculation 7 6 12" xfId="9109"/>
    <cellStyle name="Calculation 7 6 12 2" xfId="9110"/>
    <cellStyle name="Calculation 7 6 12 2 2" xfId="9111"/>
    <cellStyle name="Calculation 7 6 12 2 3" xfId="42374"/>
    <cellStyle name="Calculation 7 6 12 3" xfId="9112"/>
    <cellStyle name="Calculation 7 6 12 3 2" xfId="9113"/>
    <cellStyle name="Calculation 7 6 12 4" xfId="9114"/>
    <cellStyle name="Calculation 7 6 12 5" xfId="42375"/>
    <cellStyle name="Calculation 7 6 13" xfId="9115"/>
    <cellStyle name="Calculation 7 6 13 2" xfId="9116"/>
    <cellStyle name="Calculation 7 6 13 2 2" xfId="9117"/>
    <cellStyle name="Calculation 7 6 13 2 3" xfId="42376"/>
    <cellStyle name="Calculation 7 6 13 3" xfId="9118"/>
    <cellStyle name="Calculation 7 6 13 3 2" xfId="9119"/>
    <cellStyle name="Calculation 7 6 13 4" xfId="9120"/>
    <cellStyle name="Calculation 7 6 13 5" xfId="42377"/>
    <cellStyle name="Calculation 7 6 14" xfId="9121"/>
    <cellStyle name="Calculation 7 6 14 2" xfId="9122"/>
    <cellStyle name="Calculation 7 6 14 2 2" xfId="9123"/>
    <cellStyle name="Calculation 7 6 14 2 3" xfId="42378"/>
    <cellStyle name="Calculation 7 6 14 3" xfId="9124"/>
    <cellStyle name="Calculation 7 6 14 3 2" xfId="9125"/>
    <cellStyle name="Calculation 7 6 14 4" xfId="9126"/>
    <cellStyle name="Calculation 7 6 14 5" xfId="42379"/>
    <cellStyle name="Calculation 7 6 15" xfId="9127"/>
    <cellStyle name="Calculation 7 6 15 2" xfId="9128"/>
    <cellStyle name="Calculation 7 6 15 2 2" xfId="9129"/>
    <cellStyle name="Calculation 7 6 15 2 3" xfId="42380"/>
    <cellStyle name="Calculation 7 6 15 3" xfId="9130"/>
    <cellStyle name="Calculation 7 6 15 3 2" xfId="9131"/>
    <cellStyle name="Calculation 7 6 15 4" xfId="9132"/>
    <cellStyle name="Calculation 7 6 15 5" xfId="42381"/>
    <cellStyle name="Calculation 7 6 16" xfId="9133"/>
    <cellStyle name="Calculation 7 6 16 2" xfId="9134"/>
    <cellStyle name="Calculation 7 6 16 2 2" xfId="9135"/>
    <cellStyle name="Calculation 7 6 16 2 3" xfId="42382"/>
    <cellStyle name="Calculation 7 6 16 3" xfId="9136"/>
    <cellStyle name="Calculation 7 6 16 3 2" xfId="9137"/>
    <cellStyle name="Calculation 7 6 16 4" xfId="9138"/>
    <cellStyle name="Calculation 7 6 16 5" xfId="42383"/>
    <cellStyle name="Calculation 7 6 17" xfId="9139"/>
    <cellStyle name="Calculation 7 6 17 2" xfId="9140"/>
    <cellStyle name="Calculation 7 6 17 2 2" xfId="9141"/>
    <cellStyle name="Calculation 7 6 17 2 3" xfId="42384"/>
    <cellStyle name="Calculation 7 6 17 3" xfId="9142"/>
    <cellStyle name="Calculation 7 6 17 3 2" xfId="9143"/>
    <cellStyle name="Calculation 7 6 17 4" xfId="9144"/>
    <cellStyle name="Calculation 7 6 17 5" xfId="42385"/>
    <cellStyle name="Calculation 7 6 18" xfId="9145"/>
    <cellStyle name="Calculation 7 6 18 2" xfId="9146"/>
    <cellStyle name="Calculation 7 6 18 2 2" xfId="9147"/>
    <cellStyle name="Calculation 7 6 18 2 3" xfId="42386"/>
    <cellStyle name="Calculation 7 6 18 3" xfId="9148"/>
    <cellStyle name="Calculation 7 6 18 3 2" xfId="9149"/>
    <cellStyle name="Calculation 7 6 18 4" xfId="9150"/>
    <cellStyle name="Calculation 7 6 18 5" xfId="42387"/>
    <cellStyle name="Calculation 7 6 19" xfId="9151"/>
    <cellStyle name="Calculation 7 6 19 2" xfId="9152"/>
    <cellStyle name="Calculation 7 6 19 2 2" xfId="9153"/>
    <cellStyle name="Calculation 7 6 19 2 3" xfId="42388"/>
    <cellStyle name="Calculation 7 6 19 3" xfId="9154"/>
    <cellStyle name="Calculation 7 6 19 3 2" xfId="9155"/>
    <cellStyle name="Calculation 7 6 19 4" xfId="9156"/>
    <cellStyle name="Calculation 7 6 19 5" xfId="42389"/>
    <cellStyle name="Calculation 7 6 2" xfId="9157"/>
    <cellStyle name="Calculation 7 6 2 2" xfId="9158"/>
    <cellStyle name="Calculation 7 6 2 2 2" xfId="9159"/>
    <cellStyle name="Calculation 7 6 2 2 3" xfId="42390"/>
    <cellStyle name="Calculation 7 6 2 3" xfId="9160"/>
    <cellStyle name="Calculation 7 6 2 3 2" xfId="9161"/>
    <cellStyle name="Calculation 7 6 2 4" xfId="9162"/>
    <cellStyle name="Calculation 7 6 2 5" xfId="42391"/>
    <cellStyle name="Calculation 7 6 20" xfId="9163"/>
    <cellStyle name="Calculation 7 6 20 2" xfId="9164"/>
    <cellStyle name="Calculation 7 6 20 2 2" xfId="42392"/>
    <cellStyle name="Calculation 7 6 20 2 3" xfId="42393"/>
    <cellStyle name="Calculation 7 6 20 3" xfId="42394"/>
    <cellStyle name="Calculation 7 6 20 4" xfId="42395"/>
    <cellStyle name="Calculation 7 6 20 5" xfId="42396"/>
    <cellStyle name="Calculation 7 6 21" xfId="9165"/>
    <cellStyle name="Calculation 7 6 21 2" xfId="9166"/>
    <cellStyle name="Calculation 7 6 22" xfId="9167"/>
    <cellStyle name="Calculation 7 6 22 2" xfId="9168"/>
    <cellStyle name="Calculation 7 6 3" xfId="9169"/>
    <cellStyle name="Calculation 7 6 3 2" xfId="9170"/>
    <cellStyle name="Calculation 7 6 3 2 2" xfId="9171"/>
    <cellStyle name="Calculation 7 6 3 2 3" xfId="42397"/>
    <cellStyle name="Calculation 7 6 3 3" xfId="9172"/>
    <cellStyle name="Calculation 7 6 3 3 2" xfId="9173"/>
    <cellStyle name="Calculation 7 6 3 4" xfId="9174"/>
    <cellStyle name="Calculation 7 6 3 5" xfId="42398"/>
    <cellStyle name="Calculation 7 6 4" xfId="9175"/>
    <cellStyle name="Calculation 7 6 4 2" xfId="9176"/>
    <cellStyle name="Calculation 7 6 4 2 2" xfId="9177"/>
    <cellStyle name="Calculation 7 6 4 2 3" xfId="42399"/>
    <cellStyle name="Calculation 7 6 4 3" xfId="9178"/>
    <cellStyle name="Calculation 7 6 4 3 2" xfId="9179"/>
    <cellStyle name="Calculation 7 6 4 4" xfId="9180"/>
    <cellStyle name="Calculation 7 6 4 5" xfId="42400"/>
    <cellStyle name="Calculation 7 6 5" xfId="9181"/>
    <cellStyle name="Calculation 7 6 5 2" xfId="9182"/>
    <cellStyle name="Calculation 7 6 5 2 2" xfId="9183"/>
    <cellStyle name="Calculation 7 6 5 2 3" xfId="42401"/>
    <cellStyle name="Calculation 7 6 5 3" xfId="9184"/>
    <cellStyle name="Calculation 7 6 5 3 2" xfId="9185"/>
    <cellStyle name="Calculation 7 6 5 4" xfId="9186"/>
    <cellStyle name="Calculation 7 6 5 5" xfId="42402"/>
    <cellStyle name="Calculation 7 6 6" xfId="9187"/>
    <cellStyle name="Calculation 7 6 6 2" xfId="9188"/>
    <cellStyle name="Calculation 7 6 6 2 2" xfId="9189"/>
    <cellStyle name="Calculation 7 6 6 2 3" xfId="42403"/>
    <cellStyle name="Calculation 7 6 6 3" xfId="9190"/>
    <cellStyle name="Calculation 7 6 6 3 2" xfId="9191"/>
    <cellStyle name="Calculation 7 6 6 4" xfId="9192"/>
    <cellStyle name="Calculation 7 6 6 5" xfId="42404"/>
    <cellStyle name="Calculation 7 6 7" xfId="9193"/>
    <cellStyle name="Calculation 7 6 7 2" xfId="9194"/>
    <cellStyle name="Calculation 7 6 7 2 2" xfId="9195"/>
    <cellStyle name="Calculation 7 6 7 2 3" xfId="42405"/>
    <cellStyle name="Calculation 7 6 7 3" xfId="9196"/>
    <cellStyle name="Calculation 7 6 7 3 2" xfId="9197"/>
    <cellStyle name="Calculation 7 6 7 4" xfId="9198"/>
    <cellStyle name="Calculation 7 6 7 5" xfId="42406"/>
    <cellStyle name="Calculation 7 6 8" xfId="9199"/>
    <cellStyle name="Calculation 7 6 8 2" xfId="9200"/>
    <cellStyle name="Calculation 7 6 8 2 2" xfId="9201"/>
    <cellStyle name="Calculation 7 6 8 2 3" xfId="42407"/>
    <cellStyle name="Calculation 7 6 8 3" xfId="9202"/>
    <cellStyle name="Calculation 7 6 8 3 2" xfId="9203"/>
    <cellStyle name="Calculation 7 6 8 4" xfId="9204"/>
    <cellStyle name="Calculation 7 6 8 5" xfId="42408"/>
    <cellStyle name="Calculation 7 6 9" xfId="9205"/>
    <cellStyle name="Calculation 7 6 9 2" xfId="9206"/>
    <cellStyle name="Calculation 7 6 9 2 2" xfId="9207"/>
    <cellStyle name="Calculation 7 6 9 2 3" xfId="42409"/>
    <cellStyle name="Calculation 7 6 9 3" xfId="9208"/>
    <cellStyle name="Calculation 7 6 9 3 2" xfId="9209"/>
    <cellStyle name="Calculation 7 6 9 4" xfId="9210"/>
    <cellStyle name="Calculation 7 6 9 5" xfId="42410"/>
    <cellStyle name="Calculation 7 7" xfId="9211"/>
    <cellStyle name="Calculation 7 7 10" xfId="9212"/>
    <cellStyle name="Calculation 7 7 10 2" xfId="9213"/>
    <cellStyle name="Calculation 7 7 10 2 2" xfId="9214"/>
    <cellStyle name="Calculation 7 7 10 2 3" xfId="42411"/>
    <cellStyle name="Calculation 7 7 10 3" xfId="9215"/>
    <cellStyle name="Calculation 7 7 10 3 2" xfId="9216"/>
    <cellStyle name="Calculation 7 7 10 4" xfId="9217"/>
    <cellStyle name="Calculation 7 7 10 5" xfId="42412"/>
    <cellStyle name="Calculation 7 7 11" xfId="9218"/>
    <cellStyle name="Calculation 7 7 11 2" xfId="9219"/>
    <cellStyle name="Calculation 7 7 11 2 2" xfId="9220"/>
    <cellStyle name="Calculation 7 7 11 2 3" xfId="42413"/>
    <cellStyle name="Calculation 7 7 11 3" xfId="9221"/>
    <cellStyle name="Calculation 7 7 11 3 2" xfId="9222"/>
    <cellStyle name="Calculation 7 7 11 4" xfId="9223"/>
    <cellStyle name="Calculation 7 7 11 5" xfId="42414"/>
    <cellStyle name="Calculation 7 7 12" xfId="9224"/>
    <cellStyle name="Calculation 7 7 12 2" xfId="9225"/>
    <cellStyle name="Calculation 7 7 12 2 2" xfId="9226"/>
    <cellStyle name="Calculation 7 7 12 2 3" xfId="42415"/>
    <cellStyle name="Calculation 7 7 12 3" xfId="9227"/>
    <cellStyle name="Calculation 7 7 12 3 2" xfId="9228"/>
    <cellStyle name="Calculation 7 7 12 4" xfId="9229"/>
    <cellStyle name="Calculation 7 7 12 5" xfId="42416"/>
    <cellStyle name="Calculation 7 7 13" xfId="9230"/>
    <cellStyle name="Calculation 7 7 13 2" xfId="9231"/>
    <cellStyle name="Calculation 7 7 13 2 2" xfId="9232"/>
    <cellStyle name="Calculation 7 7 13 2 3" xfId="42417"/>
    <cellStyle name="Calculation 7 7 13 3" xfId="9233"/>
    <cellStyle name="Calculation 7 7 13 3 2" xfId="9234"/>
    <cellStyle name="Calculation 7 7 13 4" xfId="9235"/>
    <cellStyle name="Calculation 7 7 13 5" xfId="42418"/>
    <cellStyle name="Calculation 7 7 14" xfId="9236"/>
    <cellStyle name="Calculation 7 7 14 2" xfId="9237"/>
    <cellStyle name="Calculation 7 7 14 2 2" xfId="9238"/>
    <cellStyle name="Calculation 7 7 14 2 3" xfId="42419"/>
    <cellStyle name="Calculation 7 7 14 3" xfId="9239"/>
    <cellStyle name="Calculation 7 7 14 3 2" xfId="9240"/>
    <cellStyle name="Calculation 7 7 14 4" xfId="9241"/>
    <cellStyle name="Calculation 7 7 14 5" xfId="42420"/>
    <cellStyle name="Calculation 7 7 15" xfId="9242"/>
    <cellStyle name="Calculation 7 7 15 2" xfId="9243"/>
    <cellStyle name="Calculation 7 7 15 2 2" xfId="9244"/>
    <cellStyle name="Calculation 7 7 15 2 3" xfId="42421"/>
    <cellStyle name="Calculation 7 7 15 3" xfId="9245"/>
    <cellStyle name="Calculation 7 7 15 3 2" xfId="9246"/>
    <cellStyle name="Calculation 7 7 15 4" xfId="9247"/>
    <cellStyle name="Calculation 7 7 15 5" xfId="42422"/>
    <cellStyle name="Calculation 7 7 16" xfId="9248"/>
    <cellStyle name="Calculation 7 7 16 2" xfId="9249"/>
    <cellStyle name="Calculation 7 7 16 2 2" xfId="9250"/>
    <cellStyle name="Calculation 7 7 16 2 3" xfId="42423"/>
    <cellStyle name="Calculation 7 7 16 3" xfId="9251"/>
    <cellStyle name="Calculation 7 7 16 3 2" xfId="9252"/>
    <cellStyle name="Calculation 7 7 16 4" xfId="9253"/>
    <cellStyle name="Calculation 7 7 16 5" xfId="42424"/>
    <cellStyle name="Calculation 7 7 17" xfId="9254"/>
    <cellStyle name="Calculation 7 7 17 2" xfId="9255"/>
    <cellStyle name="Calculation 7 7 17 2 2" xfId="9256"/>
    <cellStyle name="Calculation 7 7 17 2 3" xfId="42425"/>
    <cellStyle name="Calculation 7 7 17 3" xfId="9257"/>
    <cellStyle name="Calculation 7 7 17 3 2" xfId="9258"/>
    <cellStyle name="Calculation 7 7 17 4" xfId="9259"/>
    <cellStyle name="Calculation 7 7 17 5" xfId="42426"/>
    <cellStyle name="Calculation 7 7 18" xfId="9260"/>
    <cellStyle name="Calculation 7 7 18 2" xfId="9261"/>
    <cellStyle name="Calculation 7 7 18 2 2" xfId="9262"/>
    <cellStyle name="Calculation 7 7 18 2 3" xfId="42427"/>
    <cellStyle name="Calculation 7 7 18 3" xfId="9263"/>
    <cellStyle name="Calculation 7 7 18 3 2" xfId="9264"/>
    <cellStyle name="Calculation 7 7 18 4" xfId="9265"/>
    <cellStyle name="Calculation 7 7 18 5" xfId="42428"/>
    <cellStyle name="Calculation 7 7 19" xfId="9266"/>
    <cellStyle name="Calculation 7 7 19 2" xfId="9267"/>
    <cellStyle name="Calculation 7 7 19 2 2" xfId="9268"/>
    <cellStyle name="Calculation 7 7 19 2 3" xfId="42429"/>
    <cellStyle name="Calculation 7 7 19 3" xfId="9269"/>
    <cellStyle name="Calculation 7 7 19 3 2" xfId="9270"/>
    <cellStyle name="Calculation 7 7 19 4" xfId="9271"/>
    <cellStyle name="Calculation 7 7 19 5" xfId="42430"/>
    <cellStyle name="Calculation 7 7 2" xfId="9272"/>
    <cellStyle name="Calculation 7 7 2 2" xfId="9273"/>
    <cellStyle name="Calculation 7 7 2 2 2" xfId="9274"/>
    <cellStyle name="Calculation 7 7 2 2 3" xfId="42431"/>
    <cellStyle name="Calculation 7 7 2 3" xfId="9275"/>
    <cellStyle name="Calculation 7 7 2 3 2" xfId="9276"/>
    <cellStyle name="Calculation 7 7 2 4" xfId="9277"/>
    <cellStyle name="Calculation 7 7 2 5" xfId="42432"/>
    <cellStyle name="Calculation 7 7 20" xfId="9278"/>
    <cellStyle name="Calculation 7 7 20 2" xfId="9279"/>
    <cellStyle name="Calculation 7 7 20 2 2" xfId="42433"/>
    <cellStyle name="Calculation 7 7 20 2 3" xfId="42434"/>
    <cellStyle name="Calculation 7 7 20 3" xfId="42435"/>
    <cellStyle name="Calculation 7 7 20 4" xfId="42436"/>
    <cellStyle name="Calculation 7 7 20 5" xfId="42437"/>
    <cellStyle name="Calculation 7 7 21" xfId="9280"/>
    <cellStyle name="Calculation 7 7 21 2" xfId="9281"/>
    <cellStyle name="Calculation 7 7 22" xfId="9282"/>
    <cellStyle name="Calculation 7 7 22 2" xfId="9283"/>
    <cellStyle name="Calculation 7 7 3" xfId="9284"/>
    <cellStyle name="Calculation 7 7 3 2" xfId="9285"/>
    <cellStyle name="Calculation 7 7 3 2 2" xfId="9286"/>
    <cellStyle name="Calculation 7 7 3 2 3" xfId="42438"/>
    <cellStyle name="Calculation 7 7 3 3" xfId="9287"/>
    <cellStyle name="Calculation 7 7 3 3 2" xfId="9288"/>
    <cellStyle name="Calculation 7 7 3 4" xfId="9289"/>
    <cellStyle name="Calculation 7 7 3 5" xfId="42439"/>
    <cellStyle name="Calculation 7 7 4" xfId="9290"/>
    <cellStyle name="Calculation 7 7 4 2" xfId="9291"/>
    <cellStyle name="Calculation 7 7 4 2 2" xfId="9292"/>
    <cellStyle name="Calculation 7 7 4 2 3" xfId="42440"/>
    <cellStyle name="Calculation 7 7 4 3" xfId="9293"/>
    <cellStyle name="Calculation 7 7 4 3 2" xfId="9294"/>
    <cellStyle name="Calculation 7 7 4 4" xfId="9295"/>
    <cellStyle name="Calculation 7 7 4 5" xfId="42441"/>
    <cellStyle name="Calculation 7 7 5" xfId="9296"/>
    <cellStyle name="Calculation 7 7 5 2" xfId="9297"/>
    <cellStyle name="Calculation 7 7 5 2 2" xfId="9298"/>
    <cellStyle name="Calculation 7 7 5 2 3" xfId="42442"/>
    <cellStyle name="Calculation 7 7 5 3" xfId="9299"/>
    <cellStyle name="Calculation 7 7 5 3 2" xfId="9300"/>
    <cellStyle name="Calculation 7 7 5 4" xfId="9301"/>
    <cellStyle name="Calculation 7 7 5 5" xfId="42443"/>
    <cellStyle name="Calculation 7 7 6" xfId="9302"/>
    <cellStyle name="Calculation 7 7 6 2" xfId="9303"/>
    <cellStyle name="Calculation 7 7 6 2 2" xfId="9304"/>
    <cellStyle name="Calculation 7 7 6 2 3" xfId="42444"/>
    <cellStyle name="Calculation 7 7 6 3" xfId="9305"/>
    <cellStyle name="Calculation 7 7 6 3 2" xfId="9306"/>
    <cellStyle name="Calculation 7 7 6 4" xfId="9307"/>
    <cellStyle name="Calculation 7 7 6 5" xfId="42445"/>
    <cellStyle name="Calculation 7 7 7" xfId="9308"/>
    <cellStyle name="Calculation 7 7 7 2" xfId="9309"/>
    <cellStyle name="Calculation 7 7 7 2 2" xfId="9310"/>
    <cellStyle name="Calculation 7 7 7 2 3" xfId="42446"/>
    <cellStyle name="Calculation 7 7 7 3" xfId="9311"/>
    <cellStyle name="Calculation 7 7 7 3 2" xfId="9312"/>
    <cellStyle name="Calculation 7 7 7 4" xfId="9313"/>
    <cellStyle name="Calculation 7 7 7 5" xfId="42447"/>
    <cellStyle name="Calculation 7 7 8" xfId="9314"/>
    <cellStyle name="Calculation 7 7 8 2" xfId="9315"/>
    <cellStyle name="Calculation 7 7 8 2 2" xfId="9316"/>
    <cellStyle name="Calculation 7 7 8 2 3" xfId="42448"/>
    <cellStyle name="Calculation 7 7 8 3" xfId="9317"/>
    <cellStyle name="Calculation 7 7 8 3 2" xfId="9318"/>
    <cellStyle name="Calculation 7 7 8 4" xfId="9319"/>
    <cellStyle name="Calculation 7 7 8 5" xfId="42449"/>
    <cellStyle name="Calculation 7 7 9" xfId="9320"/>
    <cellStyle name="Calculation 7 7 9 2" xfId="9321"/>
    <cellStyle name="Calculation 7 7 9 2 2" xfId="9322"/>
    <cellStyle name="Calculation 7 7 9 2 3" xfId="42450"/>
    <cellStyle name="Calculation 7 7 9 3" xfId="9323"/>
    <cellStyle name="Calculation 7 7 9 3 2" xfId="9324"/>
    <cellStyle name="Calculation 7 7 9 4" xfId="9325"/>
    <cellStyle name="Calculation 7 7 9 5" xfId="42451"/>
    <cellStyle name="Calculation 7 8" xfId="9326"/>
    <cellStyle name="Calculation 7 8 10" xfId="9327"/>
    <cellStyle name="Calculation 7 8 10 2" xfId="9328"/>
    <cellStyle name="Calculation 7 8 10 2 2" xfId="9329"/>
    <cellStyle name="Calculation 7 8 10 2 3" xfId="42452"/>
    <cellStyle name="Calculation 7 8 10 3" xfId="9330"/>
    <cellStyle name="Calculation 7 8 10 3 2" xfId="9331"/>
    <cellStyle name="Calculation 7 8 10 4" xfId="9332"/>
    <cellStyle name="Calculation 7 8 10 5" xfId="42453"/>
    <cellStyle name="Calculation 7 8 11" xfId="9333"/>
    <cellStyle name="Calculation 7 8 11 2" xfId="9334"/>
    <cellStyle name="Calculation 7 8 11 2 2" xfId="9335"/>
    <cellStyle name="Calculation 7 8 11 2 3" xfId="42454"/>
    <cellStyle name="Calculation 7 8 11 3" xfId="9336"/>
    <cellStyle name="Calculation 7 8 11 3 2" xfId="9337"/>
    <cellStyle name="Calculation 7 8 11 4" xfId="9338"/>
    <cellStyle name="Calculation 7 8 11 5" xfId="42455"/>
    <cellStyle name="Calculation 7 8 12" xfId="9339"/>
    <cellStyle name="Calculation 7 8 12 2" xfId="9340"/>
    <cellStyle name="Calculation 7 8 12 2 2" xfId="9341"/>
    <cellStyle name="Calculation 7 8 12 2 3" xfId="42456"/>
    <cellStyle name="Calculation 7 8 12 3" xfId="9342"/>
    <cellStyle name="Calculation 7 8 12 3 2" xfId="9343"/>
    <cellStyle name="Calculation 7 8 12 4" xfId="9344"/>
    <cellStyle name="Calculation 7 8 12 5" xfId="42457"/>
    <cellStyle name="Calculation 7 8 13" xfId="9345"/>
    <cellStyle name="Calculation 7 8 13 2" xfId="9346"/>
    <cellStyle name="Calculation 7 8 13 2 2" xfId="9347"/>
    <cellStyle name="Calculation 7 8 13 2 3" xfId="42458"/>
    <cellStyle name="Calculation 7 8 13 3" xfId="9348"/>
    <cellStyle name="Calculation 7 8 13 3 2" xfId="9349"/>
    <cellStyle name="Calculation 7 8 13 4" xfId="9350"/>
    <cellStyle name="Calculation 7 8 13 5" xfId="42459"/>
    <cellStyle name="Calculation 7 8 14" xfId="9351"/>
    <cellStyle name="Calculation 7 8 14 2" xfId="9352"/>
    <cellStyle name="Calculation 7 8 14 2 2" xfId="9353"/>
    <cellStyle name="Calculation 7 8 14 2 3" xfId="42460"/>
    <cellStyle name="Calculation 7 8 14 3" xfId="9354"/>
    <cellStyle name="Calculation 7 8 14 3 2" xfId="9355"/>
    <cellStyle name="Calculation 7 8 14 4" xfId="9356"/>
    <cellStyle name="Calculation 7 8 14 5" xfId="42461"/>
    <cellStyle name="Calculation 7 8 15" xfId="9357"/>
    <cellStyle name="Calculation 7 8 15 2" xfId="9358"/>
    <cellStyle name="Calculation 7 8 15 2 2" xfId="9359"/>
    <cellStyle name="Calculation 7 8 15 2 3" xfId="42462"/>
    <cellStyle name="Calculation 7 8 15 3" xfId="9360"/>
    <cellStyle name="Calculation 7 8 15 3 2" xfId="9361"/>
    <cellStyle name="Calculation 7 8 15 4" xfId="9362"/>
    <cellStyle name="Calculation 7 8 15 5" xfId="42463"/>
    <cellStyle name="Calculation 7 8 16" xfId="9363"/>
    <cellStyle name="Calculation 7 8 16 2" xfId="9364"/>
    <cellStyle name="Calculation 7 8 16 2 2" xfId="9365"/>
    <cellStyle name="Calculation 7 8 16 2 3" xfId="42464"/>
    <cellStyle name="Calculation 7 8 16 3" xfId="9366"/>
    <cellStyle name="Calculation 7 8 16 3 2" xfId="9367"/>
    <cellStyle name="Calculation 7 8 16 4" xfId="9368"/>
    <cellStyle name="Calculation 7 8 16 5" xfId="42465"/>
    <cellStyle name="Calculation 7 8 17" xfId="9369"/>
    <cellStyle name="Calculation 7 8 17 2" xfId="9370"/>
    <cellStyle name="Calculation 7 8 17 2 2" xfId="9371"/>
    <cellStyle name="Calculation 7 8 17 2 3" xfId="42466"/>
    <cellStyle name="Calculation 7 8 17 3" xfId="9372"/>
    <cellStyle name="Calculation 7 8 17 3 2" xfId="9373"/>
    <cellStyle name="Calculation 7 8 17 4" xfId="9374"/>
    <cellStyle name="Calculation 7 8 17 5" xfId="42467"/>
    <cellStyle name="Calculation 7 8 18" xfId="9375"/>
    <cellStyle name="Calculation 7 8 18 2" xfId="9376"/>
    <cellStyle name="Calculation 7 8 18 2 2" xfId="9377"/>
    <cellStyle name="Calculation 7 8 18 2 3" xfId="42468"/>
    <cellStyle name="Calculation 7 8 18 3" xfId="9378"/>
    <cellStyle name="Calculation 7 8 18 3 2" xfId="9379"/>
    <cellStyle name="Calculation 7 8 18 4" xfId="9380"/>
    <cellStyle name="Calculation 7 8 18 5" xfId="42469"/>
    <cellStyle name="Calculation 7 8 19" xfId="9381"/>
    <cellStyle name="Calculation 7 8 19 2" xfId="9382"/>
    <cellStyle name="Calculation 7 8 19 2 2" xfId="9383"/>
    <cellStyle name="Calculation 7 8 19 2 3" xfId="42470"/>
    <cellStyle name="Calculation 7 8 19 3" xfId="9384"/>
    <cellStyle name="Calculation 7 8 19 3 2" xfId="9385"/>
    <cellStyle name="Calculation 7 8 19 4" xfId="9386"/>
    <cellStyle name="Calculation 7 8 19 5" xfId="42471"/>
    <cellStyle name="Calculation 7 8 2" xfId="9387"/>
    <cellStyle name="Calculation 7 8 2 2" xfId="9388"/>
    <cellStyle name="Calculation 7 8 2 2 2" xfId="9389"/>
    <cellStyle name="Calculation 7 8 2 2 3" xfId="42472"/>
    <cellStyle name="Calculation 7 8 2 3" xfId="9390"/>
    <cellStyle name="Calculation 7 8 2 3 2" xfId="9391"/>
    <cellStyle name="Calculation 7 8 2 4" xfId="9392"/>
    <cellStyle name="Calculation 7 8 2 5" xfId="42473"/>
    <cellStyle name="Calculation 7 8 20" xfId="9393"/>
    <cellStyle name="Calculation 7 8 20 2" xfId="9394"/>
    <cellStyle name="Calculation 7 8 20 2 2" xfId="42474"/>
    <cellStyle name="Calculation 7 8 20 2 3" xfId="42475"/>
    <cellStyle name="Calculation 7 8 20 3" xfId="42476"/>
    <cellStyle name="Calculation 7 8 20 4" xfId="42477"/>
    <cellStyle name="Calculation 7 8 20 5" xfId="42478"/>
    <cellStyle name="Calculation 7 8 21" xfId="9395"/>
    <cellStyle name="Calculation 7 8 21 2" xfId="9396"/>
    <cellStyle name="Calculation 7 8 22" xfId="9397"/>
    <cellStyle name="Calculation 7 8 22 2" xfId="9398"/>
    <cellStyle name="Calculation 7 8 3" xfId="9399"/>
    <cellStyle name="Calculation 7 8 3 2" xfId="9400"/>
    <cellStyle name="Calculation 7 8 3 2 2" xfId="9401"/>
    <cellStyle name="Calculation 7 8 3 2 3" xfId="42479"/>
    <cellStyle name="Calculation 7 8 3 3" xfId="9402"/>
    <cellStyle name="Calculation 7 8 3 3 2" xfId="9403"/>
    <cellStyle name="Calculation 7 8 3 4" xfId="9404"/>
    <cellStyle name="Calculation 7 8 3 5" xfId="42480"/>
    <cellStyle name="Calculation 7 8 4" xfId="9405"/>
    <cellStyle name="Calculation 7 8 4 2" xfId="9406"/>
    <cellStyle name="Calculation 7 8 4 2 2" xfId="9407"/>
    <cellStyle name="Calculation 7 8 4 2 3" xfId="42481"/>
    <cellStyle name="Calculation 7 8 4 3" xfId="9408"/>
    <cellStyle name="Calculation 7 8 4 3 2" xfId="9409"/>
    <cellStyle name="Calculation 7 8 4 4" xfId="9410"/>
    <cellStyle name="Calculation 7 8 4 5" xfId="42482"/>
    <cellStyle name="Calculation 7 8 5" xfId="9411"/>
    <cellStyle name="Calculation 7 8 5 2" xfId="9412"/>
    <cellStyle name="Calculation 7 8 5 2 2" xfId="9413"/>
    <cellStyle name="Calculation 7 8 5 2 3" xfId="42483"/>
    <cellStyle name="Calculation 7 8 5 3" xfId="9414"/>
    <cellStyle name="Calculation 7 8 5 3 2" xfId="9415"/>
    <cellStyle name="Calculation 7 8 5 4" xfId="9416"/>
    <cellStyle name="Calculation 7 8 5 5" xfId="42484"/>
    <cellStyle name="Calculation 7 8 6" xfId="9417"/>
    <cellStyle name="Calculation 7 8 6 2" xfId="9418"/>
    <cellStyle name="Calculation 7 8 6 2 2" xfId="9419"/>
    <cellStyle name="Calculation 7 8 6 2 3" xfId="42485"/>
    <cellStyle name="Calculation 7 8 6 3" xfId="9420"/>
    <cellStyle name="Calculation 7 8 6 3 2" xfId="9421"/>
    <cellStyle name="Calculation 7 8 6 4" xfId="9422"/>
    <cellStyle name="Calculation 7 8 6 5" xfId="42486"/>
    <cellStyle name="Calculation 7 8 7" xfId="9423"/>
    <cellStyle name="Calculation 7 8 7 2" xfId="9424"/>
    <cellStyle name="Calculation 7 8 7 2 2" xfId="9425"/>
    <cellStyle name="Calculation 7 8 7 2 3" xfId="42487"/>
    <cellStyle name="Calculation 7 8 7 3" xfId="9426"/>
    <cellStyle name="Calculation 7 8 7 3 2" xfId="9427"/>
    <cellStyle name="Calculation 7 8 7 4" xfId="9428"/>
    <cellStyle name="Calculation 7 8 7 5" xfId="42488"/>
    <cellStyle name="Calculation 7 8 8" xfId="9429"/>
    <cellStyle name="Calculation 7 8 8 2" xfId="9430"/>
    <cellStyle name="Calculation 7 8 8 2 2" xfId="9431"/>
    <cellStyle name="Calculation 7 8 8 2 3" xfId="42489"/>
    <cellStyle name="Calculation 7 8 8 3" xfId="9432"/>
    <cellStyle name="Calculation 7 8 8 3 2" xfId="9433"/>
    <cellStyle name="Calculation 7 8 8 4" xfId="9434"/>
    <cellStyle name="Calculation 7 8 8 5" xfId="42490"/>
    <cellStyle name="Calculation 7 8 9" xfId="9435"/>
    <cellStyle name="Calculation 7 8 9 2" xfId="9436"/>
    <cellStyle name="Calculation 7 8 9 2 2" xfId="9437"/>
    <cellStyle name="Calculation 7 8 9 2 3" xfId="42491"/>
    <cellStyle name="Calculation 7 8 9 3" xfId="9438"/>
    <cellStyle name="Calculation 7 8 9 3 2" xfId="9439"/>
    <cellStyle name="Calculation 7 8 9 4" xfId="9440"/>
    <cellStyle name="Calculation 7 8 9 5" xfId="42492"/>
    <cellStyle name="Calculation 7 9" xfId="9441"/>
    <cellStyle name="Calculation 7 9 10" xfId="9442"/>
    <cellStyle name="Calculation 7 9 10 2" xfId="9443"/>
    <cellStyle name="Calculation 7 9 10 2 2" xfId="9444"/>
    <cellStyle name="Calculation 7 9 10 2 3" xfId="42493"/>
    <cellStyle name="Calculation 7 9 10 3" xfId="9445"/>
    <cellStyle name="Calculation 7 9 10 3 2" xfId="9446"/>
    <cellStyle name="Calculation 7 9 10 4" xfId="9447"/>
    <cellStyle name="Calculation 7 9 10 5" xfId="42494"/>
    <cellStyle name="Calculation 7 9 11" xfId="9448"/>
    <cellStyle name="Calculation 7 9 11 2" xfId="9449"/>
    <cellStyle name="Calculation 7 9 11 2 2" xfId="9450"/>
    <cellStyle name="Calculation 7 9 11 2 3" xfId="42495"/>
    <cellStyle name="Calculation 7 9 11 3" xfId="9451"/>
    <cellStyle name="Calculation 7 9 11 3 2" xfId="9452"/>
    <cellStyle name="Calculation 7 9 11 4" xfId="9453"/>
    <cellStyle name="Calculation 7 9 11 5" xfId="42496"/>
    <cellStyle name="Calculation 7 9 12" xfId="9454"/>
    <cellStyle name="Calculation 7 9 12 2" xfId="9455"/>
    <cellStyle name="Calculation 7 9 12 2 2" xfId="9456"/>
    <cellStyle name="Calculation 7 9 12 2 3" xfId="42497"/>
    <cellStyle name="Calculation 7 9 12 3" xfId="9457"/>
    <cellStyle name="Calculation 7 9 12 3 2" xfId="9458"/>
    <cellStyle name="Calculation 7 9 12 4" xfId="9459"/>
    <cellStyle name="Calculation 7 9 12 5" xfId="42498"/>
    <cellStyle name="Calculation 7 9 13" xfId="9460"/>
    <cellStyle name="Calculation 7 9 13 2" xfId="9461"/>
    <cellStyle name="Calculation 7 9 13 2 2" xfId="9462"/>
    <cellStyle name="Calculation 7 9 13 2 3" xfId="42499"/>
    <cellStyle name="Calculation 7 9 13 3" xfId="9463"/>
    <cellStyle name="Calculation 7 9 13 3 2" xfId="9464"/>
    <cellStyle name="Calculation 7 9 13 4" xfId="9465"/>
    <cellStyle name="Calculation 7 9 13 5" xfId="42500"/>
    <cellStyle name="Calculation 7 9 14" xfId="9466"/>
    <cellStyle name="Calculation 7 9 14 2" xfId="9467"/>
    <cellStyle name="Calculation 7 9 14 2 2" xfId="9468"/>
    <cellStyle name="Calculation 7 9 14 2 3" xfId="42501"/>
    <cellStyle name="Calculation 7 9 14 3" xfId="9469"/>
    <cellStyle name="Calculation 7 9 14 3 2" xfId="9470"/>
    <cellStyle name="Calculation 7 9 14 4" xfId="9471"/>
    <cellStyle name="Calculation 7 9 14 5" xfId="42502"/>
    <cellStyle name="Calculation 7 9 15" xfId="9472"/>
    <cellStyle name="Calculation 7 9 15 2" xfId="9473"/>
    <cellStyle name="Calculation 7 9 15 2 2" xfId="9474"/>
    <cellStyle name="Calculation 7 9 15 2 3" xfId="42503"/>
    <cellStyle name="Calculation 7 9 15 3" xfId="9475"/>
    <cellStyle name="Calculation 7 9 15 3 2" xfId="9476"/>
    <cellStyle name="Calculation 7 9 15 4" xfId="9477"/>
    <cellStyle name="Calculation 7 9 15 5" xfId="42504"/>
    <cellStyle name="Calculation 7 9 16" xfId="9478"/>
    <cellStyle name="Calculation 7 9 16 2" xfId="9479"/>
    <cellStyle name="Calculation 7 9 16 2 2" xfId="9480"/>
    <cellStyle name="Calculation 7 9 16 2 3" xfId="42505"/>
    <cellStyle name="Calculation 7 9 16 3" xfId="9481"/>
    <cellStyle name="Calculation 7 9 16 3 2" xfId="9482"/>
    <cellStyle name="Calculation 7 9 16 4" xfId="9483"/>
    <cellStyle name="Calculation 7 9 16 5" xfId="42506"/>
    <cellStyle name="Calculation 7 9 17" xfId="9484"/>
    <cellStyle name="Calculation 7 9 17 2" xfId="9485"/>
    <cellStyle name="Calculation 7 9 17 2 2" xfId="9486"/>
    <cellStyle name="Calculation 7 9 17 2 3" xfId="42507"/>
    <cellStyle name="Calculation 7 9 17 3" xfId="9487"/>
    <cellStyle name="Calculation 7 9 17 3 2" xfId="9488"/>
    <cellStyle name="Calculation 7 9 17 4" xfId="9489"/>
    <cellStyle name="Calculation 7 9 17 5" xfId="42508"/>
    <cellStyle name="Calculation 7 9 18" xfId="9490"/>
    <cellStyle name="Calculation 7 9 18 2" xfId="9491"/>
    <cellStyle name="Calculation 7 9 18 2 2" xfId="9492"/>
    <cellStyle name="Calculation 7 9 18 2 3" xfId="42509"/>
    <cellStyle name="Calculation 7 9 18 3" xfId="9493"/>
    <cellStyle name="Calculation 7 9 18 3 2" xfId="9494"/>
    <cellStyle name="Calculation 7 9 18 4" xfId="9495"/>
    <cellStyle name="Calculation 7 9 18 5" xfId="42510"/>
    <cellStyle name="Calculation 7 9 19" xfId="9496"/>
    <cellStyle name="Calculation 7 9 19 2" xfId="9497"/>
    <cellStyle name="Calculation 7 9 19 2 2" xfId="9498"/>
    <cellStyle name="Calculation 7 9 19 2 3" xfId="42511"/>
    <cellStyle name="Calculation 7 9 19 3" xfId="9499"/>
    <cellStyle name="Calculation 7 9 19 3 2" xfId="9500"/>
    <cellStyle name="Calculation 7 9 19 4" xfId="9501"/>
    <cellStyle name="Calculation 7 9 19 5" xfId="42512"/>
    <cellStyle name="Calculation 7 9 2" xfId="9502"/>
    <cellStyle name="Calculation 7 9 2 2" xfId="9503"/>
    <cellStyle name="Calculation 7 9 2 2 2" xfId="9504"/>
    <cellStyle name="Calculation 7 9 2 2 3" xfId="42513"/>
    <cellStyle name="Calculation 7 9 2 3" xfId="9505"/>
    <cellStyle name="Calculation 7 9 2 3 2" xfId="9506"/>
    <cellStyle name="Calculation 7 9 2 4" xfId="9507"/>
    <cellStyle name="Calculation 7 9 2 5" xfId="42514"/>
    <cellStyle name="Calculation 7 9 20" xfId="9508"/>
    <cellStyle name="Calculation 7 9 20 2" xfId="9509"/>
    <cellStyle name="Calculation 7 9 20 2 2" xfId="42515"/>
    <cellStyle name="Calculation 7 9 20 2 3" xfId="42516"/>
    <cellStyle name="Calculation 7 9 20 3" xfId="42517"/>
    <cellStyle name="Calculation 7 9 20 4" xfId="42518"/>
    <cellStyle name="Calculation 7 9 20 5" xfId="42519"/>
    <cellStyle name="Calculation 7 9 21" xfId="9510"/>
    <cellStyle name="Calculation 7 9 21 2" xfId="9511"/>
    <cellStyle name="Calculation 7 9 22" xfId="9512"/>
    <cellStyle name="Calculation 7 9 22 2" xfId="9513"/>
    <cellStyle name="Calculation 7 9 3" xfId="9514"/>
    <cellStyle name="Calculation 7 9 3 2" xfId="9515"/>
    <cellStyle name="Calculation 7 9 3 2 2" xfId="9516"/>
    <cellStyle name="Calculation 7 9 3 2 3" xfId="42520"/>
    <cellStyle name="Calculation 7 9 3 3" xfId="9517"/>
    <cellStyle name="Calculation 7 9 3 3 2" xfId="9518"/>
    <cellStyle name="Calculation 7 9 3 4" xfId="9519"/>
    <cellStyle name="Calculation 7 9 3 5" xfId="42521"/>
    <cellStyle name="Calculation 7 9 4" xfId="9520"/>
    <cellStyle name="Calculation 7 9 4 2" xfId="9521"/>
    <cellStyle name="Calculation 7 9 4 2 2" xfId="9522"/>
    <cellStyle name="Calculation 7 9 4 2 3" xfId="42522"/>
    <cellStyle name="Calculation 7 9 4 3" xfId="9523"/>
    <cellStyle name="Calculation 7 9 4 3 2" xfId="9524"/>
    <cellStyle name="Calculation 7 9 4 4" xfId="9525"/>
    <cellStyle name="Calculation 7 9 4 5" xfId="42523"/>
    <cellStyle name="Calculation 7 9 5" xfId="9526"/>
    <cellStyle name="Calculation 7 9 5 2" xfId="9527"/>
    <cellStyle name="Calculation 7 9 5 2 2" xfId="9528"/>
    <cellStyle name="Calculation 7 9 5 2 3" xfId="42524"/>
    <cellStyle name="Calculation 7 9 5 3" xfId="9529"/>
    <cellStyle name="Calculation 7 9 5 3 2" xfId="9530"/>
    <cellStyle name="Calculation 7 9 5 4" xfId="9531"/>
    <cellStyle name="Calculation 7 9 5 5" xfId="42525"/>
    <cellStyle name="Calculation 7 9 6" xfId="9532"/>
    <cellStyle name="Calculation 7 9 6 2" xfId="9533"/>
    <cellStyle name="Calculation 7 9 6 2 2" xfId="9534"/>
    <cellStyle name="Calculation 7 9 6 2 3" xfId="42526"/>
    <cellStyle name="Calculation 7 9 6 3" xfId="9535"/>
    <cellStyle name="Calculation 7 9 6 3 2" xfId="9536"/>
    <cellStyle name="Calculation 7 9 6 4" xfId="9537"/>
    <cellStyle name="Calculation 7 9 6 5" xfId="42527"/>
    <cellStyle name="Calculation 7 9 7" xfId="9538"/>
    <cellStyle name="Calculation 7 9 7 2" xfId="9539"/>
    <cellStyle name="Calculation 7 9 7 2 2" xfId="9540"/>
    <cellStyle name="Calculation 7 9 7 2 3" xfId="42528"/>
    <cellStyle name="Calculation 7 9 7 3" xfId="9541"/>
    <cellStyle name="Calculation 7 9 7 3 2" xfId="9542"/>
    <cellStyle name="Calculation 7 9 7 4" xfId="9543"/>
    <cellStyle name="Calculation 7 9 7 5" xfId="42529"/>
    <cellStyle name="Calculation 7 9 8" xfId="9544"/>
    <cellStyle name="Calculation 7 9 8 2" xfId="9545"/>
    <cellStyle name="Calculation 7 9 8 2 2" xfId="9546"/>
    <cellStyle name="Calculation 7 9 8 2 3" xfId="42530"/>
    <cellStyle name="Calculation 7 9 8 3" xfId="9547"/>
    <cellStyle name="Calculation 7 9 8 3 2" xfId="9548"/>
    <cellStyle name="Calculation 7 9 8 4" xfId="9549"/>
    <cellStyle name="Calculation 7 9 8 5" xfId="42531"/>
    <cellStyle name="Calculation 7 9 9" xfId="9550"/>
    <cellStyle name="Calculation 7 9 9 2" xfId="9551"/>
    <cellStyle name="Calculation 7 9 9 2 2" xfId="9552"/>
    <cellStyle name="Calculation 7 9 9 2 3" xfId="42532"/>
    <cellStyle name="Calculation 7 9 9 3" xfId="9553"/>
    <cellStyle name="Calculation 7 9 9 3 2" xfId="9554"/>
    <cellStyle name="Calculation 7 9 9 4" xfId="9555"/>
    <cellStyle name="Calculation 7 9 9 5" xfId="42533"/>
    <cellStyle name="Calculation 8" xfId="9556"/>
    <cellStyle name="Calculation 8 10" xfId="9557"/>
    <cellStyle name="Calculation 8 10 2" xfId="9558"/>
    <cellStyle name="Calculation 8 10 2 2" xfId="9559"/>
    <cellStyle name="Calculation 8 10 2 3" xfId="42534"/>
    <cellStyle name="Calculation 8 10 3" xfId="9560"/>
    <cellStyle name="Calculation 8 10 3 2" xfId="9561"/>
    <cellStyle name="Calculation 8 10 4" xfId="9562"/>
    <cellStyle name="Calculation 8 10 5" xfId="42535"/>
    <cellStyle name="Calculation 8 11" xfId="9563"/>
    <cellStyle name="Calculation 8 11 2" xfId="9564"/>
    <cellStyle name="Calculation 8 11 2 2" xfId="9565"/>
    <cellStyle name="Calculation 8 11 2 3" xfId="42536"/>
    <cellStyle name="Calculation 8 11 3" xfId="9566"/>
    <cellStyle name="Calculation 8 11 3 2" xfId="9567"/>
    <cellStyle name="Calculation 8 11 4" xfId="9568"/>
    <cellStyle name="Calculation 8 11 5" xfId="42537"/>
    <cellStyle name="Calculation 8 12" xfId="9569"/>
    <cellStyle name="Calculation 8 12 2" xfId="9570"/>
    <cellStyle name="Calculation 8 12 2 2" xfId="9571"/>
    <cellStyle name="Calculation 8 12 2 3" xfId="42538"/>
    <cellStyle name="Calculation 8 12 3" xfId="9572"/>
    <cellStyle name="Calculation 8 12 3 2" xfId="9573"/>
    <cellStyle name="Calculation 8 12 4" xfId="9574"/>
    <cellStyle name="Calculation 8 12 5" xfId="42539"/>
    <cellStyle name="Calculation 8 13" xfId="9575"/>
    <cellStyle name="Calculation 8 13 2" xfId="9576"/>
    <cellStyle name="Calculation 8 13 2 2" xfId="9577"/>
    <cellStyle name="Calculation 8 13 2 3" xfId="42540"/>
    <cellStyle name="Calculation 8 13 3" xfId="9578"/>
    <cellStyle name="Calculation 8 13 3 2" xfId="9579"/>
    <cellStyle name="Calculation 8 13 4" xfId="9580"/>
    <cellStyle name="Calculation 8 13 5" xfId="42541"/>
    <cellStyle name="Calculation 8 14" xfId="9581"/>
    <cellStyle name="Calculation 8 14 2" xfId="9582"/>
    <cellStyle name="Calculation 8 14 2 2" xfId="9583"/>
    <cellStyle name="Calculation 8 14 2 3" xfId="42542"/>
    <cellStyle name="Calculation 8 14 3" xfId="9584"/>
    <cellStyle name="Calculation 8 14 3 2" xfId="9585"/>
    <cellStyle name="Calculation 8 14 4" xfId="9586"/>
    <cellStyle name="Calculation 8 14 5" xfId="42543"/>
    <cellStyle name="Calculation 8 15" xfId="9587"/>
    <cellStyle name="Calculation 8 15 2" xfId="9588"/>
    <cellStyle name="Calculation 8 15 2 2" xfId="9589"/>
    <cellStyle name="Calculation 8 15 2 3" xfId="42544"/>
    <cellStyle name="Calculation 8 15 3" xfId="9590"/>
    <cellStyle name="Calculation 8 15 3 2" xfId="9591"/>
    <cellStyle name="Calculation 8 15 4" xfId="9592"/>
    <cellStyle name="Calculation 8 15 5" xfId="42545"/>
    <cellStyle name="Calculation 8 16" xfId="9593"/>
    <cellStyle name="Calculation 8 16 2" xfId="9594"/>
    <cellStyle name="Calculation 8 16 2 2" xfId="9595"/>
    <cellStyle name="Calculation 8 16 2 3" xfId="42546"/>
    <cellStyle name="Calculation 8 16 3" xfId="9596"/>
    <cellStyle name="Calculation 8 16 3 2" xfId="9597"/>
    <cellStyle name="Calculation 8 16 4" xfId="9598"/>
    <cellStyle name="Calculation 8 16 5" xfId="42547"/>
    <cellStyle name="Calculation 8 17" xfId="9599"/>
    <cellStyle name="Calculation 8 17 2" xfId="9600"/>
    <cellStyle name="Calculation 8 17 2 2" xfId="9601"/>
    <cellStyle name="Calculation 8 17 2 3" xfId="42548"/>
    <cellStyle name="Calculation 8 17 3" xfId="9602"/>
    <cellStyle name="Calculation 8 17 3 2" xfId="9603"/>
    <cellStyle name="Calculation 8 17 4" xfId="9604"/>
    <cellStyle name="Calculation 8 17 5" xfId="42549"/>
    <cellStyle name="Calculation 8 18" xfId="9605"/>
    <cellStyle name="Calculation 8 18 2" xfId="9606"/>
    <cellStyle name="Calculation 8 18 2 2" xfId="9607"/>
    <cellStyle name="Calculation 8 18 2 3" xfId="42550"/>
    <cellStyle name="Calculation 8 18 3" xfId="9608"/>
    <cellStyle name="Calculation 8 18 3 2" xfId="9609"/>
    <cellStyle name="Calculation 8 18 4" xfId="9610"/>
    <cellStyle name="Calculation 8 18 5" xfId="42551"/>
    <cellStyle name="Calculation 8 19" xfId="9611"/>
    <cellStyle name="Calculation 8 19 2" xfId="9612"/>
    <cellStyle name="Calculation 8 19 2 2" xfId="9613"/>
    <cellStyle name="Calculation 8 19 2 3" xfId="42552"/>
    <cellStyle name="Calculation 8 19 3" xfId="9614"/>
    <cellStyle name="Calculation 8 19 3 2" xfId="9615"/>
    <cellStyle name="Calculation 8 19 4" xfId="9616"/>
    <cellStyle name="Calculation 8 19 5" xfId="42553"/>
    <cellStyle name="Calculation 8 2" xfId="9617"/>
    <cellStyle name="Calculation 8 2 2" xfId="9618"/>
    <cellStyle name="Calculation 8 2 2 2" xfId="9619"/>
    <cellStyle name="Calculation 8 2 2 3" xfId="42554"/>
    <cellStyle name="Calculation 8 2 3" xfId="9620"/>
    <cellStyle name="Calculation 8 2 3 2" xfId="9621"/>
    <cellStyle name="Calculation 8 2 4" xfId="9622"/>
    <cellStyle name="Calculation 8 2 5" xfId="42555"/>
    <cellStyle name="Calculation 8 20" xfId="9623"/>
    <cellStyle name="Calculation 8 20 2" xfId="9624"/>
    <cellStyle name="Calculation 8 20 2 2" xfId="42556"/>
    <cellStyle name="Calculation 8 20 2 3" xfId="42557"/>
    <cellStyle name="Calculation 8 20 3" xfId="42558"/>
    <cellStyle name="Calculation 8 20 4" xfId="42559"/>
    <cellStyle name="Calculation 8 20 5" xfId="42560"/>
    <cellStyle name="Calculation 8 21" xfId="9625"/>
    <cellStyle name="Calculation 8 21 2" xfId="9626"/>
    <cellStyle name="Calculation 8 22" xfId="9627"/>
    <cellStyle name="Calculation 8 22 2" xfId="9628"/>
    <cellStyle name="Calculation 8 3" xfId="9629"/>
    <cellStyle name="Calculation 8 3 2" xfId="9630"/>
    <cellStyle name="Calculation 8 3 2 2" xfId="9631"/>
    <cellStyle name="Calculation 8 3 2 3" xfId="42561"/>
    <cellStyle name="Calculation 8 3 3" xfId="9632"/>
    <cellStyle name="Calculation 8 3 3 2" xfId="9633"/>
    <cellStyle name="Calculation 8 3 4" xfId="9634"/>
    <cellStyle name="Calculation 8 3 5" xfId="42562"/>
    <cellStyle name="Calculation 8 4" xfId="9635"/>
    <cellStyle name="Calculation 8 4 2" xfId="9636"/>
    <cellStyle name="Calculation 8 4 2 2" xfId="9637"/>
    <cellStyle name="Calculation 8 4 2 3" xfId="42563"/>
    <cellStyle name="Calculation 8 4 3" xfId="9638"/>
    <cellStyle name="Calculation 8 4 3 2" xfId="9639"/>
    <cellStyle name="Calculation 8 4 4" xfId="9640"/>
    <cellStyle name="Calculation 8 4 5" xfId="42564"/>
    <cellStyle name="Calculation 8 5" xfId="9641"/>
    <cellStyle name="Calculation 8 5 2" xfId="9642"/>
    <cellStyle name="Calculation 8 5 2 2" xfId="9643"/>
    <cellStyle name="Calculation 8 5 2 3" xfId="42565"/>
    <cellStyle name="Calculation 8 5 3" xfId="9644"/>
    <cellStyle name="Calculation 8 5 3 2" xfId="9645"/>
    <cellStyle name="Calculation 8 5 4" xfId="9646"/>
    <cellStyle name="Calculation 8 5 5" xfId="42566"/>
    <cellStyle name="Calculation 8 6" xfId="9647"/>
    <cellStyle name="Calculation 8 6 2" xfId="9648"/>
    <cellStyle name="Calculation 8 6 2 2" xfId="9649"/>
    <cellStyle name="Calculation 8 6 2 3" xfId="42567"/>
    <cellStyle name="Calculation 8 6 3" xfId="9650"/>
    <cellStyle name="Calculation 8 6 3 2" xfId="9651"/>
    <cellStyle name="Calculation 8 6 4" xfId="9652"/>
    <cellStyle name="Calculation 8 6 5" xfId="42568"/>
    <cellStyle name="Calculation 8 7" xfId="9653"/>
    <cellStyle name="Calculation 8 7 2" xfId="9654"/>
    <cellStyle name="Calculation 8 7 2 2" xfId="9655"/>
    <cellStyle name="Calculation 8 7 2 3" xfId="42569"/>
    <cellStyle name="Calculation 8 7 3" xfId="9656"/>
    <cellStyle name="Calculation 8 7 3 2" xfId="9657"/>
    <cellStyle name="Calculation 8 7 4" xfId="9658"/>
    <cellStyle name="Calculation 8 7 5" xfId="42570"/>
    <cellStyle name="Calculation 8 8" xfId="9659"/>
    <cellStyle name="Calculation 8 8 2" xfId="9660"/>
    <cellStyle name="Calculation 8 8 2 2" xfId="9661"/>
    <cellStyle name="Calculation 8 8 2 3" xfId="42571"/>
    <cellStyle name="Calculation 8 8 3" xfId="9662"/>
    <cellStyle name="Calculation 8 8 3 2" xfId="9663"/>
    <cellStyle name="Calculation 8 8 4" xfId="9664"/>
    <cellStyle name="Calculation 8 8 5" xfId="42572"/>
    <cellStyle name="Calculation 8 9" xfId="9665"/>
    <cellStyle name="Calculation 8 9 2" xfId="9666"/>
    <cellStyle name="Calculation 8 9 2 2" xfId="9667"/>
    <cellStyle name="Calculation 8 9 2 3" xfId="42573"/>
    <cellStyle name="Calculation 8 9 3" xfId="9668"/>
    <cellStyle name="Calculation 8 9 3 2" xfId="9669"/>
    <cellStyle name="Calculation 8 9 4" xfId="9670"/>
    <cellStyle name="Calculation 8 9 5" xfId="42574"/>
    <cellStyle name="Calculation 9" xfId="9671"/>
    <cellStyle name="Calculation 9 10" xfId="9672"/>
    <cellStyle name="Calculation 9 10 2" xfId="9673"/>
    <cellStyle name="Calculation 9 10 2 2" xfId="9674"/>
    <cellStyle name="Calculation 9 10 2 3" xfId="42575"/>
    <cellStyle name="Calculation 9 10 3" xfId="9675"/>
    <cellStyle name="Calculation 9 10 3 2" xfId="9676"/>
    <cellStyle name="Calculation 9 10 4" xfId="9677"/>
    <cellStyle name="Calculation 9 10 5" xfId="42576"/>
    <cellStyle name="Calculation 9 11" xfId="9678"/>
    <cellStyle name="Calculation 9 11 2" xfId="9679"/>
    <cellStyle name="Calculation 9 11 2 2" xfId="9680"/>
    <cellStyle name="Calculation 9 11 2 3" xfId="42577"/>
    <cellStyle name="Calculation 9 11 3" xfId="9681"/>
    <cellStyle name="Calculation 9 11 3 2" xfId="9682"/>
    <cellStyle name="Calculation 9 11 4" xfId="9683"/>
    <cellStyle name="Calculation 9 11 5" xfId="42578"/>
    <cellStyle name="Calculation 9 12" xfId="9684"/>
    <cellStyle name="Calculation 9 12 2" xfId="9685"/>
    <cellStyle name="Calculation 9 12 2 2" xfId="9686"/>
    <cellStyle name="Calculation 9 12 2 3" xfId="42579"/>
    <cellStyle name="Calculation 9 12 3" xfId="9687"/>
    <cellStyle name="Calculation 9 12 3 2" xfId="9688"/>
    <cellStyle name="Calculation 9 12 4" xfId="9689"/>
    <cellStyle name="Calculation 9 12 5" xfId="42580"/>
    <cellStyle name="Calculation 9 13" xfId="9690"/>
    <cellStyle name="Calculation 9 13 2" xfId="9691"/>
    <cellStyle name="Calculation 9 13 2 2" xfId="9692"/>
    <cellStyle name="Calculation 9 13 2 3" xfId="42581"/>
    <cellStyle name="Calculation 9 13 3" xfId="9693"/>
    <cellStyle name="Calculation 9 13 3 2" xfId="9694"/>
    <cellStyle name="Calculation 9 13 4" xfId="9695"/>
    <cellStyle name="Calculation 9 13 5" xfId="42582"/>
    <cellStyle name="Calculation 9 14" xfId="9696"/>
    <cellStyle name="Calculation 9 14 2" xfId="9697"/>
    <cellStyle name="Calculation 9 14 2 2" xfId="9698"/>
    <cellStyle name="Calculation 9 14 2 3" xfId="42583"/>
    <cellStyle name="Calculation 9 14 3" xfId="9699"/>
    <cellStyle name="Calculation 9 14 3 2" xfId="9700"/>
    <cellStyle name="Calculation 9 14 4" xfId="9701"/>
    <cellStyle name="Calculation 9 14 5" xfId="42584"/>
    <cellStyle name="Calculation 9 15" xfId="9702"/>
    <cellStyle name="Calculation 9 15 2" xfId="9703"/>
    <cellStyle name="Calculation 9 15 2 2" xfId="9704"/>
    <cellStyle name="Calculation 9 15 2 3" xfId="42585"/>
    <cellStyle name="Calculation 9 15 3" xfId="9705"/>
    <cellStyle name="Calculation 9 15 3 2" xfId="9706"/>
    <cellStyle name="Calculation 9 15 4" xfId="9707"/>
    <cellStyle name="Calculation 9 15 5" xfId="42586"/>
    <cellStyle name="Calculation 9 16" xfId="9708"/>
    <cellStyle name="Calculation 9 16 2" xfId="9709"/>
    <cellStyle name="Calculation 9 16 2 2" xfId="9710"/>
    <cellStyle name="Calculation 9 16 2 3" xfId="42587"/>
    <cellStyle name="Calculation 9 16 3" xfId="9711"/>
    <cellStyle name="Calculation 9 16 3 2" xfId="9712"/>
    <cellStyle name="Calculation 9 16 4" xfId="9713"/>
    <cellStyle name="Calculation 9 16 5" xfId="42588"/>
    <cellStyle name="Calculation 9 17" xfId="9714"/>
    <cellStyle name="Calculation 9 17 2" xfId="9715"/>
    <cellStyle name="Calculation 9 17 2 2" xfId="9716"/>
    <cellStyle name="Calculation 9 17 2 3" xfId="42589"/>
    <cellStyle name="Calculation 9 17 3" xfId="9717"/>
    <cellStyle name="Calculation 9 17 3 2" xfId="9718"/>
    <cellStyle name="Calculation 9 17 4" xfId="9719"/>
    <cellStyle name="Calculation 9 17 5" xfId="42590"/>
    <cellStyle name="Calculation 9 18" xfId="9720"/>
    <cellStyle name="Calculation 9 18 2" xfId="9721"/>
    <cellStyle name="Calculation 9 18 2 2" xfId="9722"/>
    <cellStyle name="Calculation 9 18 2 3" xfId="42591"/>
    <cellStyle name="Calculation 9 18 3" xfId="9723"/>
    <cellStyle name="Calculation 9 18 3 2" xfId="9724"/>
    <cellStyle name="Calculation 9 18 4" xfId="9725"/>
    <cellStyle name="Calculation 9 18 5" xfId="42592"/>
    <cellStyle name="Calculation 9 19" xfId="9726"/>
    <cellStyle name="Calculation 9 19 2" xfId="9727"/>
    <cellStyle name="Calculation 9 19 2 2" xfId="9728"/>
    <cellStyle name="Calculation 9 19 2 3" xfId="42593"/>
    <cellStyle name="Calculation 9 19 3" xfId="9729"/>
    <cellStyle name="Calculation 9 19 3 2" xfId="9730"/>
    <cellStyle name="Calculation 9 19 4" xfId="9731"/>
    <cellStyle name="Calculation 9 19 5" xfId="42594"/>
    <cellStyle name="Calculation 9 2" xfId="9732"/>
    <cellStyle name="Calculation 9 2 2" xfId="9733"/>
    <cellStyle name="Calculation 9 2 2 2" xfId="9734"/>
    <cellStyle name="Calculation 9 2 2 3" xfId="42595"/>
    <cellStyle name="Calculation 9 2 3" xfId="9735"/>
    <cellStyle name="Calculation 9 2 3 2" xfId="9736"/>
    <cellStyle name="Calculation 9 2 4" xfId="9737"/>
    <cellStyle name="Calculation 9 2 5" xfId="42596"/>
    <cellStyle name="Calculation 9 20" xfId="9738"/>
    <cellStyle name="Calculation 9 20 2" xfId="9739"/>
    <cellStyle name="Calculation 9 20 2 2" xfId="42597"/>
    <cellStyle name="Calculation 9 20 2 3" xfId="42598"/>
    <cellStyle name="Calculation 9 20 3" xfId="42599"/>
    <cellStyle name="Calculation 9 20 4" xfId="42600"/>
    <cellStyle name="Calculation 9 20 5" xfId="42601"/>
    <cellStyle name="Calculation 9 21" xfId="9740"/>
    <cellStyle name="Calculation 9 21 2" xfId="9741"/>
    <cellStyle name="Calculation 9 22" xfId="9742"/>
    <cellStyle name="Calculation 9 22 2" xfId="9743"/>
    <cellStyle name="Calculation 9 3" xfId="9744"/>
    <cellStyle name="Calculation 9 3 2" xfId="9745"/>
    <cellStyle name="Calculation 9 3 2 2" xfId="9746"/>
    <cellStyle name="Calculation 9 3 2 3" xfId="42602"/>
    <cellStyle name="Calculation 9 3 3" xfId="9747"/>
    <cellStyle name="Calculation 9 3 3 2" xfId="9748"/>
    <cellStyle name="Calculation 9 3 4" xfId="9749"/>
    <cellStyle name="Calculation 9 3 5" xfId="42603"/>
    <cellStyle name="Calculation 9 4" xfId="9750"/>
    <cellStyle name="Calculation 9 4 2" xfId="9751"/>
    <cellStyle name="Calculation 9 4 2 2" xfId="9752"/>
    <cellStyle name="Calculation 9 4 2 3" xfId="42604"/>
    <cellStyle name="Calculation 9 4 3" xfId="9753"/>
    <cellStyle name="Calculation 9 4 3 2" xfId="9754"/>
    <cellStyle name="Calculation 9 4 4" xfId="9755"/>
    <cellStyle name="Calculation 9 4 5" xfId="42605"/>
    <cellStyle name="Calculation 9 5" xfId="9756"/>
    <cellStyle name="Calculation 9 5 2" xfId="9757"/>
    <cellStyle name="Calculation 9 5 2 2" xfId="9758"/>
    <cellStyle name="Calculation 9 5 2 3" xfId="42606"/>
    <cellStyle name="Calculation 9 5 3" xfId="9759"/>
    <cellStyle name="Calculation 9 5 3 2" xfId="9760"/>
    <cellStyle name="Calculation 9 5 4" xfId="9761"/>
    <cellStyle name="Calculation 9 5 5" xfId="42607"/>
    <cellStyle name="Calculation 9 6" xfId="9762"/>
    <cellStyle name="Calculation 9 6 2" xfId="9763"/>
    <cellStyle name="Calculation 9 6 2 2" xfId="9764"/>
    <cellStyle name="Calculation 9 6 2 3" xfId="42608"/>
    <cellStyle name="Calculation 9 6 3" xfId="9765"/>
    <cellStyle name="Calculation 9 6 3 2" xfId="9766"/>
    <cellStyle name="Calculation 9 6 4" xfId="9767"/>
    <cellStyle name="Calculation 9 6 5" xfId="42609"/>
    <cellStyle name="Calculation 9 7" xfId="9768"/>
    <cellStyle name="Calculation 9 7 2" xfId="9769"/>
    <cellStyle name="Calculation 9 7 2 2" xfId="9770"/>
    <cellStyle name="Calculation 9 7 2 3" xfId="42610"/>
    <cellStyle name="Calculation 9 7 3" xfId="9771"/>
    <cellStyle name="Calculation 9 7 3 2" xfId="9772"/>
    <cellStyle name="Calculation 9 7 4" xfId="9773"/>
    <cellStyle name="Calculation 9 7 5" xfId="42611"/>
    <cellStyle name="Calculation 9 8" xfId="9774"/>
    <cellStyle name="Calculation 9 8 2" xfId="9775"/>
    <cellStyle name="Calculation 9 8 2 2" xfId="9776"/>
    <cellStyle name="Calculation 9 8 2 3" xfId="42612"/>
    <cellStyle name="Calculation 9 8 3" xfId="9777"/>
    <cellStyle name="Calculation 9 8 3 2" xfId="9778"/>
    <cellStyle name="Calculation 9 8 4" xfId="9779"/>
    <cellStyle name="Calculation 9 8 5" xfId="42613"/>
    <cellStyle name="Calculation 9 9" xfId="9780"/>
    <cellStyle name="Calculation 9 9 2" xfId="9781"/>
    <cellStyle name="Calculation 9 9 2 2" xfId="9782"/>
    <cellStyle name="Calculation 9 9 2 3" xfId="42614"/>
    <cellStyle name="Calculation 9 9 3" xfId="9783"/>
    <cellStyle name="Calculation 9 9 3 2" xfId="9784"/>
    <cellStyle name="Calculation 9 9 4" xfId="9785"/>
    <cellStyle name="Calculation 9 9 5" xfId="42615"/>
    <cellStyle name="cells" xfId="9786"/>
    <cellStyle name="Check Cell 10" xfId="9787"/>
    <cellStyle name="Check Cell 10 2" xfId="42616"/>
    <cellStyle name="Check Cell 11" xfId="9788"/>
    <cellStyle name="Check Cell 11 2" xfId="42617"/>
    <cellStyle name="Check Cell 12" xfId="9789"/>
    <cellStyle name="Check Cell 12 10" xfId="9790"/>
    <cellStyle name="Check Cell 12 10 2" xfId="42618"/>
    <cellStyle name="Check Cell 12 11" xfId="9791"/>
    <cellStyle name="Check Cell 12 11 2" xfId="42619"/>
    <cellStyle name="Check Cell 12 12" xfId="9792"/>
    <cellStyle name="Check Cell 12 12 2" xfId="42620"/>
    <cellStyle name="Check Cell 12 13" xfId="9793"/>
    <cellStyle name="Check Cell 12 13 2" xfId="42621"/>
    <cellStyle name="Check Cell 12 14" xfId="9794"/>
    <cellStyle name="Check Cell 12 14 2" xfId="42622"/>
    <cellStyle name="Check Cell 12 15" xfId="9795"/>
    <cellStyle name="Check Cell 12 15 2" xfId="42623"/>
    <cellStyle name="Check Cell 12 16" xfId="9796"/>
    <cellStyle name="Check Cell 12 16 2" xfId="42624"/>
    <cellStyle name="Check Cell 12 17" xfId="9797"/>
    <cellStyle name="Check Cell 12 17 2" xfId="42625"/>
    <cellStyle name="Check Cell 12 18" xfId="9798"/>
    <cellStyle name="Check Cell 12 18 2" xfId="42626"/>
    <cellStyle name="Check Cell 12 19" xfId="9799"/>
    <cellStyle name="Check Cell 12 19 2" xfId="42627"/>
    <cellStyle name="Check Cell 12 2" xfId="9800"/>
    <cellStyle name="Check Cell 12 2 2" xfId="42628"/>
    <cellStyle name="Check Cell 12 20" xfId="9801"/>
    <cellStyle name="Check Cell 12 20 2" xfId="42629"/>
    <cellStyle name="Check Cell 12 21" xfId="9802"/>
    <cellStyle name="Check Cell 12 21 2" xfId="42630"/>
    <cellStyle name="Check Cell 12 22" xfId="9803"/>
    <cellStyle name="Check Cell 12 22 2" xfId="42631"/>
    <cellStyle name="Check Cell 12 23" xfId="9804"/>
    <cellStyle name="Check Cell 12 23 2" xfId="42632"/>
    <cellStyle name="Check Cell 12 24" xfId="9805"/>
    <cellStyle name="Check Cell 12 24 2" xfId="42633"/>
    <cellStyle name="Check Cell 12 25" xfId="9806"/>
    <cellStyle name="Check Cell 12 25 2" xfId="42634"/>
    <cellStyle name="Check Cell 12 26" xfId="9807"/>
    <cellStyle name="Check Cell 12 26 2" xfId="42635"/>
    <cellStyle name="Check Cell 12 27" xfId="9808"/>
    <cellStyle name="Check Cell 12 27 2" xfId="42636"/>
    <cellStyle name="Check Cell 12 28" xfId="9809"/>
    <cellStyle name="Check Cell 12 28 2" xfId="42637"/>
    <cellStyle name="Check Cell 12 29" xfId="9810"/>
    <cellStyle name="Check Cell 12 29 2" xfId="42638"/>
    <cellStyle name="Check Cell 12 3" xfId="9811"/>
    <cellStyle name="Check Cell 12 3 2" xfId="42639"/>
    <cellStyle name="Check Cell 12 30" xfId="9812"/>
    <cellStyle name="Check Cell 12 30 2" xfId="42640"/>
    <cellStyle name="Check Cell 12 31" xfId="42641"/>
    <cellStyle name="Check Cell 12 4" xfId="9813"/>
    <cellStyle name="Check Cell 12 4 2" xfId="42642"/>
    <cellStyle name="Check Cell 12 5" xfId="9814"/>
    <cellStyle name="Check Cell 12 5 2" xfId="42643"/>
    <cellStyle name="Check Cell 12 6" xfId="9815"/>
    <cellStyle name="Check Cell 12 6 2" xfId="42644"/>
    <cellStyle name="Check Cell 12 7" xfId="9816"/>
    <cellStyle name="Check Cell 12 7 2" xfId="42645"/>
    <cellStyle name="Check Cell 12 8" xfId="9817"/>
    <cellStyle name="Check Cell 12 8 2" xfId="42646"/>
    <cellStyle name="Check Cell 12 9" xfId="9818"/>
    <cellStyle name="Check Cell 12 9 2" xfId="42647"/>
    <cellStyle name="Check Cell 13" xfId="9819"/>
    <cellStyle name="Check Cell 13 2" xfId="42648"/>
    <cellStyle name="Check Cell 14" xfId="9820"/>
    <cellStyle name="Check Cell 14 2" xfId="42649"/>
    <cellStyle name="Check Cell 15" xfId="9821"/>
    <cellStyle name="Check Cell 15 2" xfId="42650"/>
    <cellStyle name="Check Cell 16" xfId="9822"/>
    <cellStyle name="Check Cell 16 2" xfId="42651"/>
    <cellStyle name="Check Cell 17" xfId="9823"/>
    <cellStyle name="Check Cell 18" xfId="9824"/>
    <cellStyle name="Check Cell 19" xfId="42652"/>
    <cellStyle name="Check Cell 2" xfId="9825"/>
    <cellStyle name="Check Cell 2 10" xfId="9826"/>
    <cellStyle name="Check Cell 2 11" xfId="9827"/>
    <cellStyle name="Check Cell 2 12" xfId="42653"/>
    <cellStyle name="Check Cell 2 13" xfId="42654"/>
    <cellStyle name="Check Cell 2 14" xfId="42655"/>
    <cellStyle name="Check Cell 2 15" xfId="42656"/>
    <cellStyle name="Check Cell 2 16" xfId="42657"/>
    <cellStyle name="Check Cell 2 17" xfId="42658"/>
    <cellStyle name="Check Cell 2 18" xfId="42659"/>
    <cellStyle name="Check Cell 2 19" xfId="42660"/>
    <cellStyle name="Check Cell 2 2" xfId="9828"/>
    <cellStyle name="Check Cell 2 2 2" xfId="42661"/>
    <cellStyle name="Check Cell 2 20" xfId="42662"/>
    <cellStyle name="Check Cell 2 21" xfId="42663"/>
    <cellStyle name="Check Cell 2 22" xfId="42664"/>
    <cellStyle name="Check Cell 2 23" xfId="42665"/>
    <cellStyle name="Check Cell 2 24" xfId="42666"/>
    <cellStyle name="Check Cell 2 3" xfId="9829"/>
    <cellStyle name="Check Cell 2 3 2" xfId="42667"/>
    <cellStyle name="Check Cell 2 4" xfId="9830"/>
    <cellStyle name="Check Cell 2 4 2" xfId="42668"/>
    <cellStyle name="Check Cell 2 5" xfId="9831"/>
    <cellStyle name="Check Cell 2 5 2" xfId="42669"/>
    <cellStyle name="Check Cell 2 6" xfId="9832"/>
    <cellStyle name="Check Cell 2 6 2" xfId="42670"/>
    <cellStyle name="Check Cell 2 7" xfId="9833"/>
    <cellStyle name="Check Cell 2 7 2" xfId="42671"/>
    <cellStyle name="Check Cell 2 8" xfId="9834"/>
    <cellStyle name="Check Cell 2 8 2" xfId="42672"/>
    <cellStyle name="Check Cell 2 9" xfId="9835"/>
    <cellStyle name="Check Cell 20" xfId="42673"/>
    <cellStyle name="Check Cell 21" xfId="42674"/>
    <cellStyle name="Check Cell 22" xfId="42675"/>
    <cellStyle name="Check Cell 23" xfId="42676"/>
    <cellStyle name="Check Cell 24" xfId="42677"/>
    <cellStyle name="Check Cell 25" xfId="42678"/>
    <cellStyle name="Check Cell 26" xfId="42679"/>
    <cellStyle name="Check Cell 27" xfId="42680"/>
    <cellStyle name="Check Cell 28" xfId="42681"/>
    <cellStyle name="Check Cell 29" xfId="42682"/>
    <cellStyle name="Check Cell 3" xfId="9836"/>
    <cellStyle name="Check Cell 3 2" xfId="9837"/>
    <cellStyle name="Check Cell 3 2 2" xfId="42683"/>
    <cellStyle name="Check Cell 3 3" xfId="42684"/>
    <cellStyle name="Check Cell 4" xfId="9838"/>
    <cellStyle name="Check Cell 4 2" xfId="9839"/>
    <cellStyle name="Check Cell 4 2 2" xfId="42685"/>
    <cellStyle name="Check Cell 4 3" xfId="42686"/>
    <cellStyle name="Check Cell 5" xfId="9840"/>
    <cellStyle name="Check Cell 5 2" xfId="9841"/>
    <cellStyle name="Check Cell 5 2 2" xfId="42687"/>
    <cellStyle name="Check Cell 5 3" xfId="42688"/>
    <cellStyle name="Check Cell 6" xfId="9842"/>
    <cellStyle name="Check Cell 6 2" xfId="9843"/>
    <cellStyle name="Check Cell 6 2 2" xfId="42689"/>
    <cellStyle name="Check Cell 6 3" xfId="9844"/>
    <cellStyle name="Check Cell 6 3 2" xfId="42690"/>
    <cellStyle name="Check Cell 6 4" xfId="9845"/>
    <cellStyle name="Check Cell 6 5" xfId="42691"/>
    <cellStyle name="Check Cell 7" xfId="9846"/>
    <cellStyle name="Check Cell 7 10" xfId="9847"/>
    <cellStyle name="Check Cell 7 10 2" xfId="42692"/>
    <cellStyle name="Check Cell 7 11" xfId="9848"/>
    <cellStyle name="Check Cell 7 11 2" xfId="42693"/>
    <cellStyle name="Check Cell 7 12" xfId="42694"/>
    <cellStyle name="Check Cell 7 2" xfId="9849"/>
    <cellStyle name="Check Cell 7 2 2" xfId="42695"/>
    <cellStyle name="Check Cell 7 3" xfId="9850"/>
    <cellStyle name="Check Cell 7 3 2" xfId="42696"/>
    <cellStyle name="Check Cell 7 4" xfId="9851"/>
    <cellStyle name="Check Cell 7 4 2" xfId="42697"/>
    <cellStyle name="Check Cell 7 5" xfId="9852"/>
    <cellStyle name="Check Cell 7 5 2" xfId="42698"/>
    <cellStyle name="Check Cell 7 6" xfId="9853"/>
    <cellStyle name="Check Cell 7 6 2" xfId="42699"/>
    <cellStyle name="Check Cell 7 7" xfId="9854"/>
    <cellStyle name="Check Cell 7 7 2" xfId="42700"/>
    <cellStyle name="Check Cell 7 8" xfId="9855"/>
    <cellStyle name="Check Cell 7 8 2" xfId="42701"/>
    <cellStyle name="Check Cell 7 9" xfId="9856"/>
    <cellStyle name="Check Cell 7 9 2" xfId="42702"/>
    <cellStyle name="Check Cell 8" xfId="9857"/>
    <cellStyle name="Check Cell 8 2" xfId="42703"/>
    <cellStyle name="Check Cell 9" xfId="9858"/>
    <cellStyle name="Check Cell 9 2" xfId="42704"/>
    <cellStyle name="column field" xfId="9859"/>
    <cellStyle name="Comma" xfId="37476" builtinId="3"/>
    <cellStyle name="Comma 2" xfId="9860"/>
    <cellStyle name="Comma 2 10" xfId="9861"/>
    <cellStyle name="Comma 2 10 2" xfId="9862"/>
    <cellStyle name="Comma 2 10 3" xfId="9863"/>
    <cellStyle name="Comma 2 11" xfId="9864"/>
    <cellStyle name="Comma 2 11 2" xfId="9865"/>
    <cellStyle name="Comma 2 11 3" xfId="9866"/>
    <cellStyle name="Comma 2 12" xfId="9867"/>
    <cellStyle name="Comma 2 12 2" xfId="9868"/>
    <cellStyle name="Comma 2 12 3" xfId="9869"/>
    <cellStyle name="Comma 2 13" xfId="9870"/>
    <cellStyle name="Comma 2 13 2" xfId="9871"/>
    <cellStyle name="Comma 2 13 3" xfId="9872"/>
    <cellStyle name="Comma 2 14" xfId="9873"/>
    <cellStyle name="Comma 2 14 2" xfId="9874"/>
    <cellStyle name="Comma 2 14 3" xfId="9875"/>
    <cellStyle name="Comma 2 15" xfId="9876"/>
    <cellStyle name="Comma 2 15 2" xfId="9877"/>
    <cellStyle name="Comma 2 15 3" xfId="9878"/>
    <cellStyle name="Comma 2 16" xfId="9879"/>
    <cellStyle name="Comma 2 16 2" xfId="9880"/>
    <cellStyle name="Comma 2 16 3" xfId="9881"/>
    <cellStyle name="Comma 2 17" xfId="9882"/>
    <cellStyle name="Comma 2 17 2" xfId="9883"/>
    <cellStyle name="Comma 2 17 3" xfId="9884"/>
    <cellStyle name="Comma 2 18" xfId="9885"/>
    <cellStyle name="Comma 2 18 2" xfId="9886"/>
    <cellStyle name="Comma 2 18 3" xfId="9887"/>
    <cellStyle name="Comma 2 19" xfId="9888"/>
    <cellStyle name="Comma 2 19 2" xfId="9889"/>
    <cellStyle name="Comma 2 19 3" xfId="9890"/>
    <cellStyle name="Comma 2 2" xfId="9891"/>
    <cellStyle name="Comma 2 2 10" xfId="9892"/>
    <cellStyle name="Comma 2 2 10 2" xfId="9893"/>
    <cellStyle name="Comma 2 2 10 3" xfId="9894"/>
    <cellStyle name="Comma 2 2 11" xfId="9895"/>
    <cellStyle name="Comma 2 2 11 2" xfId="9896"/>
    <cellStyle name="Comma 2 2 11 3" xfId="9897"/>
    <cellStyle name="Comma 2 2 12" xfId="9898"/>
    <cellStyle name="Comma 2 2 12 2" xfId="9899"/>
    <cellStyle name="Comma 2 2 12 3" xfId="9900"/>
    <cellStyle name="Comma 2 2 13" xfId="9901"/>
    <cellStyle name="Comma 2 2 14" xfId="9902"/>
    <cellStyle name="Comma 2 2 15" xfId="9903"/>
    <cellStyle name="Comma 2 2 2" xfId="9904"/>
    <cellStyle name="Comma 2 2 2 10" xfId="9905"/>
    <cellStyle name="Comma 2 2 2 10 2" xfId="9906"/>
    <cellStyle name="Comma 2 2 2 10 3" xfId="9907"/>
    <cellStyle name="Comma 2 2 2 11" xfId="9908"/>
    <cellStyle name="Comma 2 2 2 11 2" xfId="9909"/>
    <cellStyle name="Comma 2 2 2 11 3" xfId="9910"/>
    <cellStyle name="Comma 2 2 2 12" xfId="9911"/>
    <cellStyle name="Comma 2 2 2 12 2" xfId="9912"/>
    <cellStyle name="Comma 2 2 2 12 3" xfId="9913"/>
    <cellStyle name="Comma 2 2 2 13" xfId="9914"/>
    <cellStyle name="Comma 2 2 2 14" xfId="9915"/>
    <cellStyle name="Comma 2 2 2 15" xfId="9916"/>
    <cellStyle name="Comma 2 2 2 2" xfId="9917"/>
    <cellStyle name="Comma 2 2 2 2 2" xfId="9918"/>
    <cellStyle name="Comma 2 2 2 2 2 2" xfId="9919"/>
    <cellStyle name="Comma 2 2 2 2 2 3" xfId="9920"/>
    <cellStyle name="Comma 2 2 2 2 2 4" xfId="9921"/>
    <cellStyle name="Comma 2 2 2 3" xfId="9922"/>
    <cellStyle name="Comma 2 2 2 3 2" xfId="9923"/>
    <cellStyle name="Comma 2 2 2 3 3" xfId="9924"/>
    <cellStyle name="Comma 2 2 2 4" xfId="9925"/>
    <cellStyle name="Comma 2 2 2 4 2" xfId="9926"/>
    <cellStyle name="Comma 2 2 2 4 3" xfId="9927"/>
    <cellStyle name="Comma 2 2 2 5" xfId="9928"/>
    <cellStyle name="Comma 2 2 2 5 2" xfId="9929"/>
    <cellStyle name="Comma 2 2 2 5 3" xfId="9930"/>
    <cellStyle name="Comma 2 2 2 6" xfId="9931"/>
    <cellStyle name="Comma 2 2 2 6 2" xfId="9932"/>
    <cellStyle name="Comma 2 2 2 6 3" xfId="9933"/>
    <cellStyle name="Comma 2 2 2 7" xfId="9934"/>
    <cellStyle name="Comma 2 2 2 7 2" xfId="9935"/>
    <cellStyle name="Comma 2 2 2 7 3" xfId="9936"/>
    <cellStyle name="Comma 2 2 2 8" xfId="9937"/>
    <cellStyle name="Comma 2 2 2 8 2" xfId="9938"/>
    <cellStyle name="Comma 2 2 2 8 3" xfId="9939"/>
    <cellStyle name="Comma 2 2 2 9" xfId="9940"/>
    <cellStyle name="Comma 2 2 2 9 2" xfId="9941"/>
    <cellStyle name="Comma 2 2 2 9 3" xfId="9942"/>
    <cellStyle name="Comma 2 2 3" xfId="9943"/>
    <cellStyle name="Comma 2 2 3 2" xfId="9944"/>
    <cellStyle name="Comma 2 2 3 2 2" xfId="9945"/>
    <cellStyle name="Comma 2 2 3 3" xfId="9946"/>
    <cellStyle name="Comma 2 2 3 4" xfId="9947"/>
    <cellStyle name="Comma 2 2 4" xfId="9948"/>
    <cellStyle name="Comma 2 2 4 2" xfId="9949"/>
    <cellStyle name="Comma 2 2 4 3" xfId="9950"/>
    <cellStyle name="Comma 2 2 5" xfId="9951"/>
    <cellStyle name="Comma 2 2 5 2" xfId="9952"/>
    <cellStyle name="Comma 2 2 5 3" xfId="9953"/>
    <cellStyle name="Comma 2 2 6" xfId="9954"/>
    <cellStyle name="Comma 2 2 6 2" xfId="9955"/>
    <cellStyle name="Comma 2 2 6 3" xfId="9956"/>
    <cellStyle name="Comma 2 2 7" xfId="9957"/>
    <cellStyle name="Comma 2 2 7 2" xfId="9958"/>
    <cellStyle name="Comma 2 2 7 3" xfId="9959"/>
    <cellStyle name="Comma 2 2 8" xfId="9960"/>
    <cellStyle name="Comma 2 2 8 2" xfId="9961"/>
    <cellStyle name="Comma 2 2 8 3" xfId="9962"/>
    <cellStyle name="Comma 2 2 9" xfId="9963"/>
    <cellStyle name="Comma 2 2 9 2" xfId="9964"/>
    <cellStyle name="Comma 2 2 9 3" xfId="9965"/>
    <cellStyle name="Comma 2 20" xfId="9966"/>
    <cellStyle name="Comma 2 20 2" xfId="9967"/>
    <cellStyle name="Comma 2 20 3" xfId="9968"/>
    <cellStyle name="Comma 2 21" xfId="9969"/>
    <cellStyle name="Comma 2 21 2" xfId="9970"/>
    <cellStyle name="Comma 2 21 3" xfId="9971"/>
    <cellStyle name="Comma 2 22" xfId="9972"/>
    <cellStyle name="Comma 2 22 2" xfId="9973"/>
    <cellStyle name="Comma 2 22 3" xfId="9974"/>
    <cellStyle name="Comma 2 23" xfId="9975"/>
    <cellStyle name="Comma 2 23 2" xfId="9976"/>
    <cellStyle name="Comma 2 23 3" xfId="9977"/>
    <cellStyle name="Comma 2 24" xfId="9978"/>
    <cellStyle name="Comma 2 24 2" xfId="9979"/>
    <cellStyle name="Comma 2 24 3" xfId="9980"/>
    <cellStyle name="Comma 2 25" xfId="9981"/>
    <cellStyle name="Comma 2 25 2" xfId="9982"/>
    <cellStyle name="Comma 2 25 3" xfId="9983"/>
    <cellStyle name="Comma 2 26" xfId="9984"/>
    <cellStyle name="Comma 2 26 2" xfId="9985"/>
    <cellStyle name="Comma 2 26 3" xfId="9986"/>
    <cellStyle name="Comma 2 27" xfId="9987"/>
    <cellStyle name="Comma 2 27 2" xfId="9988"/>
    <cellStyle name="Comma 2 27 3" xfId="9989"/>
    <cellStyle name="Comma 2 28" xfId="9990"/>
    <cellStyle name="Comma 2 28 2" xfId="9991"/>
    <cellStyle name="Comma 2 28 2 2" xfId="9992"/>
    <cellStyle name="Comma 2 28 2 3" xfId="9993"/>
    <cellStyle name="Comma 2 28 2 4" xfId="9994"/>
    <cellStyle name="Comma 2 29" xfId="9995"/>
    <cellStyle name="Comma 2 29 2" xfId="9996"/>
    <cellStyle name="Comma 2 29 3" xfId="9997"/>
    <cellStyle name="Comma 2 3" xfId="9998"/>
    <cellStyle name="Comma 2 3 2" xfId="9999"/>
    <cellStyle name="Comma 2 3 3" xfId="10000"/>
    <cellStyle name="Comma 2 3 4" xfId="10001"/>
    <cellStyle name="Comma 2 3 5" xfId="10002"/>
    <cellStyle name="Comma 2 30" xfId="10003"/>
    <cellStyle name="Comma 2 30 2" xfId="10004"/>
    <cellStyle name="Comma 2 30 3" xfId="10005"/>
    <cellStyle name="Comma 2 31" xfId="10006"/>
    <cellStyle name="Comma 2 31 2" xfId="10007"/>
    <cellStyle name="Comma 2 31 3" xfId="10008"/>
    <cellStyle name="Comma 2 32" xfId="10009"/>
    <cellStyle name="Comma 2 32 2" xfId="10010"/>
    <cellStyle name="Comma 2 32 3" xfId="10011"/>
    <cellStyle name="Comma 2 33" xfId="10012"/>
    <cellStyle name="Comma 2 33 2" xfId="10013"/>
    <cellStyle name="Comma 2 33 3" xfId="10014"/>
    <cellStyle name="Comma 2 34" xfId="10015"/>
    <cellStyle name="Comma 2 34 2" xfId="10016"/>
    <cellStyle name="Comma 2 34 3" xfId="10017"/>
    <cellStyle name="Comma 2 35" xfId="10018"/>
    <cellStyle name="Comma 2 35 2" xfId="10019"/>
    <cellStyle name="Comma 2 35 3" xfId="10020"/>
    <cellStyle name="Comma 2 36" xfId="10021"/>
    <cellStyle name="Comma 2 36 2" xfId="10022"/>
    <cellStyle name="Comma 2 36 3" xfId="10023"/>
    <cellStyle name="Comma 2 37" xfId="10024"/>
    <cellStyle name="Comma 2 37 2" xfId="10025"/>
    <cellStyle name="Comma 2 37 3" xfId="10026"/>
    <cellStyle name="Comma 2 38" xfId="10027"/>
    <cellStyle name="Comma 2 38 2" xfId="10028"/>
    <cellStyle name="Comma 2 38 3" xfId="10029"/>
    <cellStyle name="Comma 2 39" xfId="10030"/>
    <cellStyle name="Comma 2 4" xfId="10031"/>
    <cellStyle name="Comma 2 4 2" xfId="10032"/>
    <cellStyle name="Comma 2 4 3" xfId="10033"/>
    <cellStyle name="Comma 2 40" xfId="10034"/>
    <cellStyle name="Comma 2 41" xfId="10035"/>
    <cellStyle name="Comma 2 5" xfId="10036"/>
    <cellStyle name="Comma 2 5 2" xfId="10037"/>
    <cellStyle name="Comma 2 5 3" xfId="10038"/>
    <cellStyle name="Comma 2 6" xfId="10039"/>
    <cellStyle name="Comma 2 6 2" xfId="10040"/>
    <cellStyle name="Comma 2 6 3" xfId="10041"/>
    <cellStyle name="Comma 2 7" xfId="10042"/>
    <cellStyle name="Comma 2 7 2" xfId="10043"/>
    <cellStyle name="Comma 2 7 3" xfId="10044"/>
    <cellStyle name="Comma 2 8" xfId="10045"/>
    <cellStyle name="Comma 2 8 2" xfId="10046"/>
    <cellStyle name="Comma 2 8 3" xfId="10047"/>
    <cellStyle name="Comma 2 9" xfId="10048"/>
    <cellStyle name="Comma 2 9 2" xfId="10049"/>
    <cellStyle name="Comma 2 9 3" xfId="10050"/>
    <cellStyle name="Comma 3" xfId="10051"/>
    <cellStyle name="Comma 3 10" xfId="10052"/>
    <cellStyle name="Comma 3 10 2" xfId="10053"/>
    <cellStyle name="Comma 3 10 3" xfId="10054"/>
    <cellStyle name="Comma 3 11" xfId="10055"/>
    <cellStyle name="Comma 3 11 2" xfId="10056"/>
    <cellStyle name="Comma 3 11 3" xfId="10057"/>
    <cellStyle name="Comma 3 12" xfId="10058"/>
    <cellStyle name="Comma 3 12 2" xfId="10059"/>
    <cellStyle name="Comma 3 12 3" xfId="10060"/>
    <cellStyle name="Comma 3 13" xfId="10061"/>
    <cellStyle name="Comma 3 13 2" xfId="10062"/>
    <cellStyle name="Comma 3 13 3" xfId="10063"/>
    <cellStyle name="Comma 3 14" xfId="10064"/>
    <cellStyle name="Comma 3 14 2" xfId="10065"/>
    <cellStyle name="Comma 3 14 3" xfId="10066"/>
    <cellStyle name="Comma 3 15" xfId="10067"/>
    <cellStyle name="Comma 3 15 2" xfId="10068"/>
    <cellStyle name="Comma 3 15 3" xfId="10069"/>
    <cellStyle name="Comma 3 16" xfId="10070"/>
    <cellStyle name="Comma 3 16 2" xfId="10071"/>
    <cellStyle name="Comma 3 16 3" xfId="10072"/>
    <cellStyle name="Comma 3 17" xfId="10073"/>
    <cellStyle name="Comma 3 17 2" xfId="10074"/>
    <cellStyle name="Comma 3 17 3" xfId="10075"/>
    <cellStyle name="Comma 3 18" xfId="10076"/>
    <cellStyle name="Comma 3 18 2" xfId="10077"/>
    <cellStyle name="Comma 3 18 3" xfId="10078"/>
    <cellStyle name="Comma 3 19" xfId="10079"/>
    <cellStyle name="Comma 3 19 2" xfId="10080"/>
    <cellStyle name="Comma 3 19 3" xfId="10081"/>
    <cellStyle name="Comma 3 2" xfId="10082"/>
    <cellStyle name="Comma 3 2 10" xfId="10083"/>
    <cellStyle name="Comma 3 2 10 2" xfId="10084"/>
    <cellStyle name="Comma 3 2 10 3" xfId="10085"/>
    <cellStyle name="Comma 3 2 11" xfId="10086"/>
    <cellStyle name="Comma 3 2 11 2" xfId="10087"/>
    <cellStyle name="Comma 3 2 11 3" xfId="10088"/>
    <cellStyle name="Comma 3 2 12" xfId="10089"/>
    <cellStyle name="Comma 3 2 12 2" xfId="10090"/>
    <cellStyle name="Comma 3 2 12 3" xfId="10091"/>
    <cellStyle name="Comma 3 2 13" xfId="10092"/>
    <cellStyle name="Comma 3 2 2" xfId="10093"/>
    <cellStyle name="Comma 3 2 2 10" xfId="10094"/>
    <cellStyle name="Comma 3 2 2 10 2" xfId="10095"/>
    <cellStyle name="Comma 3 2 2 10 3" xfId="10096"/>
    <cellStyle name="Comma 3 2 2 11" xfId="10097"/>
    <cellStyle name="Comma 3 2 2 11 2" xfId="10098"/>
    <cellStyle name="Comma 3 2 2 11 3" xfId="10099"/>
    <cellStyle name="Comma 3 2 2 12" xfId="10100"/>
    <cellStyle name="Comma 3 2 2 12 2" xfId="10101"/>
    <cellStyle name="Comma 3 2 2 12 3" xfId="10102"/>
    <cellStyle name="Comma 3 2 2 13" xfId="10103"/>
    <cellStyle name="Comma 3 2 2 14" xfId="10104"/>
    <cellStyle name="Comma 3 2 2 15" xfId="10105"/>
    <cellStyle name="Comma 3 2 2 2" xfId="10106"/>
    <cellStyle name="Comma 3 2 2 2 2" xfId="10107"/>
    <cellStyle name="Comma 3 2 2 2 2 2" xfId="10108"/>
    <cellStyle name="Comma 3 2 2 2 2 3" xfId="10109"/>
    <cellStyle name="Comma 3 2 2 2 2 4" xfId="10110"/>
    <cellStyle name="Comma 3 2 2 3" xfId="10111"/>
    <cellStyle name="Comma 3 2 2 3 2" xfId="10112"/>
    <cellStyle name="Comma 3 2 2 3 3" xfId="10113"/>
    <cellStyle name="Comma 3 2 2 4" xfId="10114"/>
    <cellStyle name="Comma 3 2 2 4 2" xfId="10115"/>
    <cellStyle name="Comma 3 2 2 4 3" xfId="10116"/>
    <cellStyle name="Comma 3 2 2 5" xfId="10117"/>
    <cellStyle name="Comma 3 2 2 5 2" xfId="10118"/>
    <cellStyle name="Comma 3 2 2 5 3" xfId="10119"/>
    <cellStyle name="Comma 3 2 2 6" xfId="10120"/>
    <cellStyle name="Comma 3 2 2 6 2" xfId="10121"/>
    <cellStyle name="Comma 3 2 2 6 3" xfId="10122"/>
    <cellStyle name="Comma 3 2 2 7" xfId="10123"/>
    <cellStyle name="Comma 3 2 2 7 2" xfId="10124"/>
    <cellStyle name="Comma 3 2 2 7 3" xfId="10125"/>
    <cellStyle name="Comma 3 2 2 8" xfId="10126"/>
    <cellStyle name="Comma 3 2 2 8 2" xfId="10127"/>
    <cellStyle name="Comma 3 2 2 8 3" xfId="10128"/>
    <cellStyle name="Comma 3 2 2 9" xfId="10129"/>
    <cellStyle name="Comma 3 2 2 9 2" xfId="10130"/>
    <cellStyle name="Comma 3 2 2 9 3" xfId="10131"/>
    <cellStyle name="Comma 3 2 3" xfId="10132"/>
    <cellStyle name="Comma 3 2 3 2" xfId="10133"/>
    <cellStyle name="Comma 3 2 3 2 2" xfId="10134"/>
    <cellStyle name="Comma 3 2 3 3" xfId="10135"/>
    <cellStyle name="Comma 3 2 3 4" xfId="10136"/>
    <cellStyle name="Comma 3 2 4" xfId="10137"/>
    <cellStyle name="Comma 3 2 4 2" xfId="10138"/>
    <cellStyle name="Comma 3 2 4 3" xfId="10139"/>
    <cellStyle name="Comma 3 2 5" xfId="10140"/>
    <cellStyle name="Comma 3 2 5 2" xfId="10141"/>
    <cellStyle name="Comma 3 2 5 3" xfId="10142"/>
    <cellStyle name="Comma 3 2 6" xfId="10143"/>
    <cellStyle name="Comma 3 2 6 2" xfId="10144"/>
    <cellStyle name="Comma 3 2 6 3" xfId="10145"/>
    <cellStyle name="Comma 3 2 7" xfId="10146"/>
    <cellStyle name="Comma 3 2 7 2" xfId="10147"/>
    <cellStyle name="Comma 3 2 7 3" xfId="10148"/>
    <cellStyle name="Comma 3 2 8" xfId="10149"/>
    <cellStyle name="Comma 3 2 8 2" xfId="10150"/>
    <cellStyle name="Comma 3 2 8 3" xfId="10151"/>
    <cellStyle name="Comma 3 2 9" xfId="10152"/>
    <cellStyle name="Comma 3 2 9 2" xfId="10153"/>
    <cellStyle name="Comma 3 2 9 3" xfId="10154"/>
    <cellStyle name="Comma 3 20" xfId="10155"/>
    <cellStyle name="Comma 3 20 2" xfId="10156"/>
    <cellStyle name="Comma 3 20 3" xfId="10157"/>
    <cellStyle name="Comma 3 21" xfId="10158"/>
    <cellStyle name="Comma 3 21 2" xfId="10159"/>
    <cellStyle name="Comma 3 21 3" xfId="10160"/>
    <cellStyle name="Comma 3 22" xfId="10161"/>
    <cellStyle name="Comma 3 22 2" xfId="10162"/>
    <cellStyle name="Comma 3 22 3" xfId="10163"/>
    <cellStyle name="Comma 3 23" xfId="10164"/>
    <cellStyle name="Comma 3 23 2" xfId="10165"/>
    <cellStyle name="Comma 3 23 3" xfId="10166"/>
    <cellStyle name="Comma 3 24" xfId="10167"/>
    <cellStyle name="Comma 3 24 2" xfId="10168"/>
    <cellStyle name="Comma 3 24 3" xfId="10169"/>
    <cellStyle name="Comma 3 25" xfId="10170"/>
    <cellStyle name="Comma 3 25 2" xfId="10171"/>
    <cellStyle name="Comma 3 25 3" xfId="10172"/>
    <cellStyle name="Comma 3 26" xfId="10173"/>
    <cellStyle name="Comma 3 26 2" xfId="10174"/>
    <cellStyle name="Comma 3 26 3" xfId="10175"/>
    <cellStyle name="Comma 3 27" xfId="10176"/>
    <cellStyle name="Comma 3 27 2" xfId="10177"/>
    <cellStyle name="Comma 3 27 3" xfId="10178"/>
    <cellStyle name="Comma 3 28" xfId="10179"/>
    <cellStyle name="Comma 3 28 2" xfId="10180"/>
    <cellStyle name="Comma 3 28 2 2" xfId="10181"/>
    <cellStyle name="Comma 3 28 2 3" xfId="10182"/>
    <cellStyle name="Comma 3 28 2 4" xfId="10183"/>
    <cellStyle name="Comma 3 29" xfId="10184"/>
    <cellStyle name="Comma 3 29 2" xfId="10185"/>
    <cellStyle name="Comma 3 29 3" xfId="10186"/>
    <cellStyle name="Comma 3 3" xfId="10187"/>
    <cellStyle name="Comma 3 3 2" xfId="10188"/>
    <cellStyle name="Comma 3 3 3" xfId="10189"/>
    <cellStyle name="Comma 3 30" xfId="10190"/>
    <cellStyle name="Comma 3 30 2" xfId="10191"/>
    <cellStyle name="Comma 3 30 3" xfId="10192"/>
    <cellStyle name="Comma 3 31" xfId="10193"/>
    <cellStyle name="Comma 3 31 2" xfId="10194"/>
    <cellStyle name="Comma 3 31 3" xfId="10195"/>
    <cellStyle name="Comma 3 32" xfId="10196"/>
    <cellStyle name="Comma 3 32 2" xfId="10197"/>
    <cellStyle name="Comma 3 32 3" xfId="10198"/>
    <cellStyle name="Comma 3 33" xfId="10199"/>
    <cellStyle name="Comma 3 33 2" xfId="10200"/>
    <cellStyle name="Comma 3 33 3" xfId="10201"/>
    <cellStyle name="Comma 3 34" xfId="10202"/>
    <cellStyle name="Comma 3 34 2" xfId="10203"/>
    <cellStyle name="Comma 3 34 3" xfId="10204"/>
    <cellStyle name="Comma 3 35" xfId="10205"/>
    <cellStyle name="Comma 3 35 2" xfId="10206"/>
    <cellStyle name="Comma 3 35 3" xfId="10207"/>
    <cellStyle name="Comma 3 36" xfId="10208"/>
    <cellStyle name="Comma 3 36 2" xfId="10209"/>
    <cellStyle name="Comma 3 36 3" xfId="10210"/>
    <cellStyle name="Comma 3 37" xfId="10211"/>
    <cellStyle name="Comma 3 37 2" xfId="10212"/>
    <cellStyle name="Comma 3 37 3" xfId="10213"/>
    <cellStyle name="Comma 3 38" xfId="10214"/>
    <cellStyle name="Comma 3 38 2" xfId="10215"/>
    <cellStyle name="Comma 3 38 3" xfId="10216"/>
    <cellStyle name="Comma 3 39" xfId="10217"/>
    <cellStyle name="Comma 3 4" xfId="10218"/>
    <cellStyle name="Comma 3 4 2" xfId="10219"/>
    <cellStyle name="Comma 3 4 3" xfId="10220"/>
    <cellStyle name="Comma 3 40" xfId="10221"/>
    <cellStyle name="Comma 3 41" xfId="10222"/>
    <cellStyle name="Comma 3 5" xfId="10223"/>
    <cellStyle name="Comma 3 5 2" xfId="10224"/>
    <cellStyle name="Comma 3 5 3" xfId="10225"/>
    <cellStyle name="Comma 3 6" xfId="10226"/>
    <cellStyle name="Comma 3 6 2" xfId="10227"/>
    <cellStyle name="Comma 3 6 3" xfId="10228"/>
    <cellStyle name="Comma 3 7" xfId="10229"/>
    <cellStyle name="Comma 3 7 2" xfId="10230"/>
    <cellStyle name="Comma 3 7 3" xfId="10231"/>
    <cellStyle name="Comma 3 8" xfId="10232"/>
    <cellStyle name="Comma 3 8 2" xfId="10233"/>
    <cellStyle name="Comma 3 8 3" xfId="10234"/>
    <cellStyle name="Comma 3 9" xfId="10235"/>
    <cellStyle name="Comma 3 9 2" xfId="10236"/>
    <cellStyle name="Comma 3 9 3" xfId="10237"/>
    <cellStyle name="Comma 4" xfId="10238"/>
    <cellStyle name="Comma 4 2" xfId="10239"/>
    <cellStyle name="Comma 4 2 2" xfId="10240"/>
    <cellStyle name="Comma 4 3" xfId="10241"/>
    <cellStyle name="Comma 5" xfId="10242"/>
    <cellStyle name="Comma 5 2" xfId="10243"/>
    <cellStyle name="Comma 5 2 2" xfId="10244"/>
    <cellStyle name="Comma 5 3" xfId="10245"/>
    <cellStyle name="Comma 6" xfId="10246"/>
    <cellStyle name="Comma 7" xfId="10247"/>
    <cellStyle name="Comma 9 2" xfId="10248"/>
    <cellStyle name="Comma 9 2 2" xfId="10249"/>
    <cellStyle name="Comma 9 3" xfId="10250"/>
    <cellStyle name="Currency" xfId="54349" builtinId="4"/>
    <cellStyle name="Currency 2" xfId="10251"/>
    <cellStyle name="Currency 2 2" xfId="42705"/>
    <cellStyle name="Currency 3" xfId="10252"/>
    <cellStyle name="Currency 3 2" xfId="42706"/>
    <cellStyle name="Currency 4" xfId="10253"/>
    <cellStyle name="Currency 4 2" xfId="42707"/>
    <cellStyle name="Emphasis 1" xfId="42708"/>
    <cellStyle name="Emphasis 2" xfId="42709"/>
    <cellStyle name="Emphasis 3" xfId="42710"/>
    <cellStyle name="Euro" xfId="10254"/>
    <cellStyle name="Euro 2" xfId="10255"/>
    <cellStyle name="Euro 2 10" xfId="10256"/>
    <cellStyle name="Euro 2 2" xfId="10257"/>
    <cellStyle name="Euro 2 3" xfId="10258"/>
    <cellStyle name="Euro 2 4" xfId="10259"/>
    <cellStyle name="Euro 2 5" xfId="10260"/>
    <cellStyle name="Euro 2 6" xfId="10261"/>
    <cellStyle name="Euro 2 7" xfId="10262"/>
    <cellStyle name="Euro 2 8" xfId="10263"/>
    <cellStyle name="Euro 2 9" xfId="10264"/>
    <cellStyle name="Explanatory Text 10" xfId="10265"/>
    <cellStyle name="Explanatory Text 10 2" xfId="42711"/>
    <cellStyle name="Explanatory Text 11" xfId="10266"/>
    <cellStyle name="Explanatory Text 11 2" xfId="42712"/>
    <cellStyle name="Explanatory Text 12" xfId="10267"/>
    <cellStyle name="Explanatory Text 12 10" xfId="10268"/>
    <cellStyle name="Explanatory Text 12 10 2" xfId="42713"/>
    <cellStyle name="Explanatory Text 12 11" xfId="10269"/>
    <cellStyle name="Explanatory Text 12 11 2" xfId="42714"/>
    <cellStyle name="Explanatory Text 12 12" xfId="10270"/>
    <cellStyle name="Explanatory Text 12 12 2" xfId="42715"/>
    <cellStyle name="Explanatory Text 12 13" xfId="10271"/>
    <cellStyle name="Explanatory Text 12 13 2" xfId="42716"/>
    <cellStyle name="Explanatory Text 12 14" xfId="10272"/>
    <cellStyle name="Explanatory Text 12 14 2" xfId="42717"/>
    <cellStyle name="Explanatory Text 12 15" xfId="10273"/>
    <cellStyle name="Explanatory Text 12 15 2" xfId="42718"/>
    <cellStyle name="Explanatory Text 12 16" xfId="10274"/>
    <cellStyle name="Explanatory Text 12 16 2" xfId="42719"/>
    <cellStyle name="Explanatory Text 12 17" xfId="10275"/>
    <cellStyle name="Explanatory Text 12 17 2" xfId="42720"/>
    <cellStyle name="Explanatory Text 12 18" xfId="10276"/>
    <cellStyle name="Explanatory Text 12 18 2" xfId="42721"/>
    <cellStyle name="Explanatory Text 12 19" xfId="10277"/>
    <cellStyle name="Explanatory Text 12 19 2" xfId="42722"/>
    <cellStyle name="Explanatory Text 12 2" xfId="10278"/>
    <cellStyle name="Explanatory Text 12 2 2" xfId="42723"/>
    <cellStyle name="Explanatory Text 12 20" xfId="10279"/>
    <cellStyle name="Explanatory Text 12 20 2" xfId="42724"/>
    <cellStyle name="Explanatory Text 12 21" xfId="10280"/>
    <cellStyle name="Explanatory Text 12 21 2" xfId="42725"/>
    <cellStyle name="Explanatory Text 12 22" xfId="10281"/>
    <cellStyle name="Explanatory Text 12 22 2" xfId="42726"/>
    <cellStyle name="Explanatory Text 12 23" xfId="10282"/>
    <cellStyle name="Explanatory Text 12 23 2" xfId="42727"/>
    <cellStyle name="Explanatory Text 12 24" xfId="10283"/>
    <cellStyle name="Explanatory Text 12 24 2" xfId="42728"/>
    <cellStyle name="Explanatory Text 12 25" xfId="10284"/>
    <cellStyle name="Explanatory Text 12 25 2" xfId="42729"/>
    <cellStyle name="Explanatory Text 12 26" xfId="10285"/>
    <cellStyle name="Explanatory Text 12 26 2" xfId="42730"/>
    <cellStyle name="Explanatory Text 12 27" xfId="10286"/>
    <cellStyle name="Explanatory Text 12 27 2" xfId="42731"/>
    <cellStyle name="Explanatory Text 12 28" xfId="10287"/>
    <cellStyle name="Explanatory Text 12 28 2" xfId="42732"/>
    <cellStyle name="Explanatory Text 12 29" xfId="10288"/>
    <cellStyle name="Explanatory Text 12 29 2" xfId="42733"/>
    <cellStyle name="Explanatory Text 12 3" xfId="10289"/>
    <cellStyle name="Explanatory Text 12 3 2" xfId="42734"/>
    <cellStyle name="Explanatory Text 12 30" xfId="10290"/>
    <cellStyle name="Explanatory Text 12 30 2" xfId="42735"/>
    <cellStyle name="Explanatory Text 12 31" xfId="42736"/>
    <cellStyle name="Explanatory Text 12 4" xfId="10291"/>
    <cellStyle name="Explanatory Text 12 4 2" xfId="42737"/>
    <cellStyle name="Explanatory Text 12 5" xfId="10292"/>
    <cellStyle name="Explanatory Text 12 5 2" xfId="42738"/>
    <cellStyle name="Explanatory Text 12 6" xfId="10293"/>
    <cellStyle name="Explanatory Text 12 6 2" xfId="42739"/>
    <cellStyle name="Explanatory Text 12 7" xfId="10294"/>
    <cellStyle name="Explanatory Text 12 7 2" xfId="42740"/>
    <cellStyle name="Explanatory Text 12 8" xfId="10295"/>
    <cellStyle name="Explanatory Text 12 8 2" xfId="42741"/>
    <cellStyle name="Explanatory Text 12 9" xfId="10296"/>
    <cellStyle name="Explanatory Text 12 9 2" xfId="42742"/>
    <cellStyle name="Explanatory Text 13" xfId="10297"/>
    <cellStyle name="Explanatory Text 13 2" xfId="42743"/>
    <cellStyle name="Explanatory Text 14" xfId="10298"/>
    <cellStyle name="Explanatory Text 14 2" xfId="42744"/>
    <cellStyle name="Explanatory Text 15" xfId="10299"/>
    <cellStyle name="Explanatory Text 15 2" xfId="42745"/>
    <cellStyle name="Explanatory Text 16" xfId="10300"/>
    <cellStyle name="Explanatory Text 16 2" xfId="42746"/>
    <cellStyle name="Explanatory Text 17" xfId="10301"/>
    <cellStyle name="Explanatory Text 18" xfId="10302"/>
    <cellStyle name="Explanatory Text 19" xfId="42747"/>
    <cellStyle name="Explanatory Text 2" xfId="10303"/>
    <cellStyle name="Explanatory Text 2 10" xfId="10304"/>
    <cellStyle name="Explanatory Text 2 11" xfId="10305"/>
    <cellStyle name="Explanatory Text 2 12" xfId="42748"/>
    <cellStyle name="Explanatory Text 2 13" xfId="42749"/>
    <cellStyle name="Explanatory Text 2 14" xfId="42750"/>
    <cellStyle name="Explanatory Text 2 15" xfId="42751"/>
    <cellStyle name="Explanatory Text 2 16" xfId="42752"/>
    <cellStyle name="Explanatory Text 2 17" xfId="42753"/>
    <cellStyle name="Explanatory Text 2 18" xfId="42754"/>
    <cellStyle name="Explanatory Text 2 19" xfId="42755"/>
    <cellStyle name="Explanatory Text 2 2" xfId="10306"/>
    <cellStyle name="Explanatory Text 2 2 2" xfId="42756"/>
    <cellStyle name="Explanatory Text 2 20" xfId="42757"/>
    <cellStyle name="Explanatory Text 2 21" xfId="42758"/>
    <cellStyle name="Explanatory Text 2 22" xfId="42759"/>
    <cellStyle name="Explanatory Text 2 23" xfId="42760"/>
    <cellStyle name="Explanatory Text 2 24" xfId="42761"/>
    <cellStyle name="Explanatory Text 2 3" xfId="10307"/>
    <cellStyle name="Explanatory Text 2 3 2" xfId="42762"/>
    <cellStyle name="Explanatory Text 2 4" xfId="10308"/>
    <cellStyle name="Explanatory Text 2 4 2" xfId="42763"/>
    <cellStyle name="Explanatory Text 2 5" xfId="10309"/>
    <cellStyle name="Explanatory Text 2 5 2" xfId="42764"/>
    <cellStyle name="Explanatory Text 2 6" xfId="10310"/>
    <cellStyle name="Explanatory Text 2 6 2" xfId="42765"/>
    <cellStyle name="Explanatory Text 2 7" xfId="10311"/>
    <cellStyle name="Explanatory Text 2 7 2" xfId="42766"/>
    <cellStyle name="Explanatory Text 2 8" xfId="10312"/>
    <cellStyle name="Explanatory Text 2 8 2" xfId="42767"/>
    <cellStyle name="Explanatory Text 2 9" xfId="10313"/>
    <cellStyle name="Explanatory Text 20" xfId="42768"/>
    <cellStyle name="Explanatory Text 21" xfId="42769"/>
    <cellStyle name="Explanatory Text 22" xfId="42770"/>
    <cellStyle name="Explanatory Text 23" xfId="42771"/>
    <cellStyle name="Explanatory Text 24" xfId="42772"/>
    <cellStyle name="Explanatory Text 25" xfId="42773"/>
    <cellStyle name="Explanatory Text 26" xfId="42774"/>
    <cellStyle name="Explanatory Text 27" xfId="42775"/>
    <cellStyle name="Explanatory Text 28" xfId="42776"/>
    <cellStyle name="Explanatory Text 29" xfId="42777"/>
    <cellStyle name="Explanatory Text 3" xfId="10314"/>
    <cellStyle name="Explanatory Text 3 2" xfId="10315"/>
    <cellStyle name="Explanatory Text 3 2 2" xfId="42778"/>
    <cellStyle name="Explanatory Text 3 3" xfId="42779"/>
    <cellStyle name="Explanatory Text 4" xfId="10316"/>
    <cellStyle name="Explanatory Text 4 2" xfId="10317"/>
    <cellStyle name="Explanatory Text 4 2 2" xfId="42780"/>
    <cellStyle name="Explanatory Text 4 3" xfId="42781"/>
    <cellStyle name="Explanatory Text 5" xfId="10318"/>
    <cellStyle name="Explanatory Text 5 2" xfId="10319"/>
    <cellStyle name="Explanatory Text 5 2 2" xfId="42782"/>
    <cellStyle name="Explanatory Text 5 3" xfId="42783"/>
    <cellStyle name="Explanatory Text 6" xfId="10320"/>
    <cellStyle name="Explanatory Text 6 2" xfId="10321"/>
    <cellStyle name="Explanatory Text 6 2 2" xfId="42784"/>
    <cellStyle name="Explanatory Text 6 3" xfId="10322"/>
    <cellStyle name="Explanatory Text 6 3 2" xfId="42785"/>
    <cellStyle name="Explanatory Text 6 4" xfId="10323"/>
    <cellStyle name="Explanatory Text 6 5" xfId="42786"/>
    <cellStyle name="Explanatory Text 7" xfId="10324"/>
    <cellStyle name="Explanatory Text 7 10" xfId="10325"/>
    <cellStyle name="Explanatory Text 7 10 2" xfId="42787"/>
    <cellStyle name="Explanatory Text 7 11" xfId="10326"/>
    <cellStyle name="Explanatory Text 7 11 2" xfId="42788"/>
    <cellStyle name="Explanatory Text 7 12" xfId="42789"/>
    <cellStyle name="Explanatory Text 7 2" xfId="10327"/>
    <cellStyle name="Explanatory Text 7 2 2" xfId="42790"/>
    <cellStyle name="Explanatory Text 7 3" xfId="10328"/>
    <cellStyle name="Explanatory Text 7 3 2" xfId="42791"/>
    <cellStyle name="Explanatory Text 7 4" xfId="10329"/>
    <cellStyle name="Explanatory Text 7 4 2" xfId="42792"/>
    <cellStyle name="Explanatory Text 7 5" xfId="10330"/>
    <cellStyle name="Explanatory Text 7 5 2" xfId="42793"/>
    <cellStyle name="Explanatory Text 7 6" xfId="10331"/>
    <cellStyle name="Explanatory Text 7 6 2" xfId="42794"/>
    <cellStyle name="Explanatory Text 7 7" xfId="10332"/>
    <cellStyle name="Explanatory Text 7 7 2" xfId="42795"/>
    <cellStyle name="Explanatory Text 7 8" xfId="10333"/>
    <cellStyle name="Explanatory Text 7 8 2" xfId="42796"/>
    <cellStyle name="Explanatory Text 7 9" xfId="10334"/>
    <cellStyle name="Explanatory Text 7 9 2" xfId="42797"/>
    <cellStyle name="Explanatory Text 8" xfId="10335"/>
    <cellStyle name="Explanatory Text 8 2" xfId="42798"/>
    <cellStyle name="Explanatory Text 9" xfId="10336"/>
    <cellStyle name="Explanatory Text 9 2" xfId="42799"/>
    <cellStyle name="Good 10" xfId="10337"/>
    <cellStyle name="Good 10 2" xfId="42800"/>
    <cellStyle name="Good 11" xfId="10338"/>
    <cellStyle name="Good 11 2" xfId="42801"/>
    <cellStyle name="Good 12" xfId="10339"/>
    <cellStyle name="Good 12 10" xfId="10340"/>
    <cellStyle name="Good 12 10 2" xfId="42802"/>
    <cellStyle name="Good 12 11" xfId="10341"/>
    <cellStyle name="Good 12 11 2" xfId="42803"/>
    <cellStyle name="Good 12 12" xfId="10342"/>
    <cellStyle name="Good 12 12 2" xfId="42804"/>
    <cellStyle name="Good 12 13" xfId="10343"/>
    <cellStyle name="Good 12 13 2" xfId="42805"/>
    <cellStyle name="Good 12 14" xfId="10344"/>
    <cellStyle name="Good 12 14 2" xfId="42806"/>
    <cellStyle name="Good 12 15" xfId="10345"/>
    <cellStyle name="Good 12 15 2" xfId="42807"/>
    <cellStyle name="Good 12 16" xfId="10346"/>
    <cellStyle name="Good 12 16 2" xfId="42808"/>
    <cellStyle name="Good 12 17" xfId="10347"/>
    <cellStyle name="Good 12 17 2" xfId="42809"/>
    <cellStyle name="Good 12 18" xfId="10348"/>
    <cellStyle name="Good 12 18 2" xfId="42810"/>
    <cellStyle name="Good 12 19" xfId="10349"/>
    <cellStyle name="Good 12 19 2" xfId="42811"/>
    <cellStyle name="Good 12 2" xfId="10350"/>
    <cellStyle name="Good 12 2 2" xfId="42812"/>
    <cellStyle name="Good 12 20" xfId="10351"/>
    <cellStyle name="Good 12 20 2" xfId="42813"/>
    <cellStyle name="Good 12 21" xfId="10352"/>
    <cellStyle name="Good 12 21 2" xfId="42814"/>
    <cellStyle name="Good 12 22" xfId="10353"/>
    <cellStyle name="Good 12 22 2" xfId="42815"/>
    <cellStyle name="Good 12 23" xfId="10354"/>
    <cellStyle name="Good 12 23 2" xfId="42816"/>
    <cellStyle name="Good 12 24" xfId="10355"/>
    <cellStyle name="Good 12 24 2" xfId="42817"/>
    <cellStyle name="Good 12 25" xfId="10356"/>
    <cellStyle name="Good 12 25 2" xfId="42818"/>
    <cellStyle name="Good 12 26" xfId="10357"/>
    <cellStyle name="Good 12 26 2" xfId="42819"/>
    <cellStyle name="Good 12 27" xfId="10358"/>
    <cellStyle name="Good 12 27 2" xfId="42820"/>
    <cellStyle name="Good 12 28" xfId="10359"/>
    <cellStyle name="Good 12 28 2" xfId="42821"/>
    <cellStyle name="Good 12 29" xfId="10360"/>
    <cellStyle name="Good 12 29 2" xfId="42822"/>
    <cellStyle name="Good 12 3" xfId="10361"/>
    <cellStyle name="Good 12 3 2" xfId="42823"/>
    <cellStyle name="Good 12 30" xfId="10362"/>
    <cellStyle name="Good 12 30 2" xfId="42824"/>
    <cellStyle name="Good 12 31" xfId="42825"/>
    <cellStyle name="Good 12 4" xfId="10363"/>
    <cellStyle name="Good 12 4 2" xfId="42826"/>
    <cellStyle name="Good 12 5" xfId="10364"/>
    <cellStyle name="Good 12 5 2" xfId="42827"/>
    <cellStyle name="Good 12 6" xfId="10365"/>
    <cellStyle name="Good 12 6 2" xfId="42828"/>
    <cellStyle name="Good 12 7" xfId="10366"/>
    <cellStyle name="Good 12 7 2" xfId="42829"/>
    <cellStyle name="Good 12 8" xfId="10367"/>
    <cellStyle name="Good 12 8 2" xfId="42830"/>
    <cellStyle name="Good 12 9" xfId="10368"/>
    <cellStyle name="Good 12 9 2" xfId="42831"/>
    <cellStyle name="Good 13" xfId="10369"/>
    <cellStyle name="Good 13 2" xfId="42832"/>
    <cellStyle name="Good 14" xfId="10370"/>
    <cellStyle name="Good 14 2" xfId="42833"/>
    <cellStyle name="Good 15" xfId="10371"/>
    <cellStyle name="Good 15 2" xfId="42834"/>
    <cellStyle name="Good 16" xfId="10372"/>
    <cellStyle name="Good 16 2" xfId="42835"/>
    <cellStyle name="Good 17" xfId="10373"/>
    <cellStyle name="Good 18" xfId="10374"/>
    <cellStyle name="Good 19" xfId="42836"/>
    <cellStyle name="Good 2" xfId="10375"/>
    <cellStyle name="Good 2 10" xfId="10376"/>
    <cellStyle name="Good 2 11" xfId="10377"/>
    <cellStyle name="Good 2 12" xfId="42837"/>
    <cellStyle name="Good 2 13" xfId="42838"/>
    <cellStyle name="Good 2 14" xfId="42839"/>
    <cellStyle name="Good 2 15" xfId="42840"/>
    <cellStyle name="Good 2 16" xfId="42841"/>
    <cellStyle name="Good 2 17" xfId="42842"/>
    <cellStyle name="Good 2 18" xfId="42843"/>
    <cellStyle name="Good 2 19" xfId="42844"/>
    <cellStyle name="Good 2 2" xfId="10378"/>
    <cellStyle name="Good 2 2 2" xfId="42845"/>
    <cellStyle name="Good 2 20" xfId="42846"/>
    <cellStyle name="Good 2 21" xfId="42847"/>
    <cellStyle name="Good 2 22" xfId="42848"/>
    <cellStyle name="Good 2 23" xfId="42849"/>
    <cellStyle name="Good 2 24" xfId="42850"/>
    <cellStyle name="Good 2 3" xfId="10379"/>
    <cellStyle name="Good 2 3 2" xfId="42851"/>
    <cellStyle name="Good 2 4" xfId="10380"/>
    <cellStyle name="Good 2 4 2" xfId="42852"/>
    <cellStyle name="Good 2 5" xfId="10381"/>
    <cellStyle name="Good 2 5 2" xfId="42853"/>
    <cellStyle name="Good 2 6" xfId="10382"/>
    <cellStyle name="Good 2 6 2" xfId="42854"/>
    <cellStyle name="Good 2 7" xfId="10383"/>
    <cellStyle name="Good 2 7 2" xfId="42855"/>
    <cellStyle name="Good 2 8" xfId="10384"/>
    <cellStyle name="Good 2 8 2" xfId="42856"/>
    <cellStyle name="Good 2 9" xfId="10385"/>
    <cellStyle name="Good 20" xfId="42857"/>
    <cellStyle name="Good 21" xfId="42858"/>
    <cellStyle name="Good 22" xfId="42859"/>
    <cellStyle name="Good 23" xfId="42860"/>
    <cellStyle name="Good 24" xfId="42861"/>
    <cellStyle name="Good 25" xfId="42862"/>
    <cellStyle name="Good 26" xfId="42863"/>
    <cellStyle name="Good 27" xfId="42864"/>
    <cellStyle name="Good 28" xfId="42865"/>
    <cellStyle name="Good 29" xfId="42866"/>
    <cellStyle name="Good 3" xfId="10386"/>
    <cellStyle name="Good 3 2" xfId="10387"/>
    <cellStyle name="Good 3 2 2" xfId="42867"/>
    <cellStyle name="Good 3 3" xfId="42868"/>
    <cellStyle name="Good 30" xfId="42869"/>
    <cellStyle name="Good 4" xfId="10388"/>
    <cellStyle name="Good 4 2" xfId="10389"/>
    <cellStyle name="Good 4 2 2" xfId="42870"/>
    <cellStyle name="Good 4 3" xfId="42871"/>
    <cellStyle name="Good 5" xfId="10390"/>
    <cellStyle name="Good 5 2" xfId="10391"/>
    <cellStyle name="Good 5 2 2" xfId="42872"/>
    <cellStyle name="Good 5 3" xfId="42873"/>
    <cellStyle name="Good 6" xfId="10392"/>
    <cellStyle name="Good 6 2" xfId="10393"/>
    <cellStyle name="Good 6 2 2" xfId="42874"/>
    <cellStyle name="Good 6 3" xfId="10394"/>
    <cellStyle name="Good 6 3 2" xfId="42875"/>
    <cellStyle name="Good 6 4" xfId="10395"/>
    <cellStyle name="Good 6 5" xfId="42876"/>
    <cellStyle name="Good 7" xfId="10396"/>
    <cellStyle name="Good 7 10" xfId="10397"/>
    <cellStyle name="Good 7 10 2" xfId="42877"/>
    <cellStyle name="Good 7 11" xfId="10398"/>
    <cellStyle name="Good 7 11 2" xfId="42878"/>
    <cellStyle name="Good 7 12" xfId="42879"/>
    <cellStyle name="Good 7 2" xfId="10399"/>
    <cellStyle name="Good 7 2 2" xfId="42880"/>
    <cellStyle name="Good 7 3" xfId="10400"/>
    <cellStyle name="Good 7 3 2" xfId="42881"/>
    <cellStyle name="Good 7 4" xfId="10401"/>
    <cellStyle name="Good 7 4 2" xfId="42882"/>
    <cellStyle name="Good 7 5" xfId="10402"/>
    <cellStyle name="Good 7 5 2" xfId="42883"/>
    <cellStyle name="Good 7 6" xfId="10403"/>
    <cellStyle name="Good 7 6 2" xfId="42884"/>
    <cellStyle name="Good 7 7" xfId="10404"/>
    <cellStyle name="Good 7 7 2" xfId="42885"/>
    <cellStyle name="Good 7 8" xfId="10405"/>
    <cellStyle name="Good 7 8 2" xfId="42886"/>
    <cellStyle name="Good 7 9" xfId="10406"/>
    <cellStyle name="Good 7 9 2" xfId="42887"/>
    <cellStyle name="Good 8" xfId="10407"/>
    <cellStyle name="Good 8 2" xfId="42888"/>
    <cellStyle name="Good 9" xfId="10408"/>
    <cellStyle name="Good 9 2" xfId="42889"/>
    <cellStyle name="Heading 1 10" xfId="10409"/>
    <cellStyle name="Heading 1 10 2" xfId="42890"/>
    <cellStyle name="Heading 1 11" xfId="10410"/>
    <cellStyle name="Heading 1 11 2" xfId="42891"/>
    <cellStyle name="Heading 1 12" xfId="10411"/>
    <cellStyle name="Heading 1 12 10" xfId="10412"/>
    <cellStyle name="Heading 1 12 10 2" xfId="42892"/>
    <cellStyle name="Heading 1 12 11" xfId="10413"/>
    <cellStyle name="Heading 1 12 11 2" xfId="42893"/>
    <cellStyle name="Heading 1 12 12" xfId="10414"/>
    <cellStyle name="Heading 1 12 12 2" xfId="42894"/>
    <cellStyle name="Heading 1 12 13" xfId="10415"/>
    <cellStyle name="Heading 1 12 13 2" xfId="42895"/>
    <cellStyle name="Heading 1 12 14" xfId="10416"/>
    <cellStyle name="Heading 1 12 14 2" xfId="42896"/>
    <cellStyle name="Heading 1 12 15" xfId="10417"/>
    <cellStyle name="Heading 1 12 15 2" xfId="42897"/>
    <cellStyle name="Heading 1 12 16" xfId="10418"/>
    <cellStyle name="Heading 1 12 16 2" xfId="42898"/>
    <cellStyle name="Heading 1 12 17" xfId="10419"/>
    <cellStyle name="Heading 1 12 17 2" xfId="42899"/>
    <cellStyle name="Heading 1 12 18" xfId="10420"/>
    <cellStyle name="Heading 1 12 18 2" xfId="42900"/>
    <cellStyle name="Heading 1 12 19" xfId="10421"/>
    <cellStyle name="Heading 1 12 19 2" xfId="42901"/>
    <cellStyle name="Heading 1 12 2" xfId="10422"/>
    <cellStyle name="Heading 1 12 2 2" xfId="42902"/>
    <cellStyle name="Heading 1 12 20" xfId="10423"/>
    <cellStyle name="Heading 1 12 20 2" xfId="42903"/>
    <cellStyle name="Heading 1 12 21" xfId="10424"/>
    <cellStyle name="Heading 1 12 21 2" xfId="42904"/>
    <cellStyle name="Heading 1 12 22" xfId="10425"/>
    <cellStyle name="Heading 1 12 22 2" xfId="42905"/>
    <cellStyle name="Heading 1 12 23" xfId="10426"/>
    <cellStyle name="Heading 1 12 23 2" xfId="42906"/>
    <cellStyle name="Heading 1 12 24" xfId="10427"/>
    <cellStyle name="Heading 1 12 24 2" xfId="42907"/>
    <cellStyle name="Heading 1 12 25" xfId="10428"/>
    <cellStyle name="Heading 1 12 25 2" xfId="42908"/>
    <cellStyle name="Heading 1 12 26" xfId="10429"/>
    <cellStyle name="Heading 1 12 26 2" xfId="42909"/>
    <cellStyle name="Heading 1 12 27" xfId="10430"/>
    <cellStyle name="Heading 1 12 27 2" xfId="42910"/>
    <cellStyle name="Heading 1 12 28" xfId="10431"/>
    <cellStyle name="Heading 1 12 28 2" xfId="42911"/>
    <cellStyle name="Heading 1 12 29" xfId="10432"/>
    <cellStyle name="Heading 1 12 29 2" xfId="42912"/>
    <cellStyle name="Heading 1 12 3" xfId="10433"/>
    <cellStyle name="Heading 1 12 3 2" xfId="42913"/>
    <cellStyle name="Heading 1 12 30" xfId="10434"/>
    <cellStyle name="Heading 1 12 30 2" xfId="42914"/>
    <cellStyle name="Heading 1 12 31" xfId="42915"/>
    <cellStyle name="Heading 1 12 4" xfId="10435"/>
    <cellStyle name="Heading 1 12 4 2" xfId="42916"/>
    <cellStyle name="Heading 1 12 5" xfId="10436"/>
    <cellStyle name="Heading 1 12 5 2" xfId="42917"/>
    <cellStyle name="Heading 1 12 6" xfId="10437"/>
    <cellStyle name="Heading 1 12 6 2" xfId="42918"/>
    <cellStyle name="Heading 1 12 7" xfId="10438"/>
    <cellStyle name="Heading 1 12 7 2" xfId="42919"/>
    <cellStyle name="Heading 1 12 8" xfId="10439"/>
    <cellStyle name="Heading 1 12 8 2" xfId="42920"/>
    <cellStyle name="Heading 1 12 9" xfId="10440"/>
    <cellStyle name="Heading 1 12 9 2" xfId="42921"/>
    <cellStyle name="Heading 1 13" xfId="10441"/>
    <cellStyle name="Heading 1 13 2" xfId="42922"/>
    <cellStyle name="Heading 1 14" xfId="10442"/>
    <cellStyle name="Heading 1 14 2" xfId="42923"/>
    <cellStyle name="Heading 1 15" xfId="10443"/>
    <cellStyle name="Heading 1 15 2" xfId="42924"/>
    <cellStyle name="Heading 1 16" xfId="10444"/>
    <cellStyle name="Heading 1 16 2" xfId="42925"/>
    <cellStyle name="Heading 1 17" xfId="10445"/>
    <cellStyle name="Heading 1 18" xfId="10446"/>
    <cellStyle name="Heading 1 19" xfId="42926"/>
    <cellStyle name="Heading 1 2" xfId="10447"/>
    <cellStyle name="Heading 1 2 10" xfId="10448"/>
    <cellStyle name="Heading 1 2 11" xfId="10449"/>
    <cellStyle name="Heading 1 2 12" xfId="42927"/>
    <cellStyle name="Heading 1 2 13" xfId="42928"/>
    <cellStyle name="Heading 1 2 14" xfId="42929"/>
    <cellStyle name="Heading 1 2 15" xfId="42930"/>
    <cellStyle name="Heading 1 2 16" xfId="42931"/>
    <cellStyle name="Heading 1 2 17" xfId="42932"/>
    <cellStyle name="Heading 1 2 18" xfId="42933"/>
    <cellStyle name="Heading 1 2 19" xfId="42934"/>
    <cellStyle name="Heading 1 2 2" xfId="10450"/>
    <cellStyle name="Heading 1 2 2 2" xfId="42935"/>
    <cellStyle name="Heading 1 2 20" xfId="42936"/>
    <cellStyle name="Heading 1 2 21" xfId="42937"/>
    <cellStyle name="Heading 1 2 22" xfId="42938"/>
    <cellStyle name="Heading 1 2 23" xfId="42939"/>
    <cellStyle name="Heading 1 2 24" xfId="42940"/>
    <cellStyle name="Heading 1 2 3" xfId="10451"/>
    <cellStyle name="Heading 1 2 3 2" xfId="42941"/>
    <cellStyle name="Heading 1 2 4" xfId="10452"/>
    <cellStyle name="Heading 1 2 4 2" xfId="42942"/>
    <cellStyle name="Heading 1 2 5" xfId="10453"/>
    <cellStyle name="Heading 1 2 5 2" xfId="42943"/>
    <cellStyle name="Heading 1 2 6" xfId="10454"/>
    <cellStyle name="Heading 1 2 6 2" xfId="42944"/>
    <cellStyle name="Heading 1 2 7" xfId="10455"/>
    <cellStyle name="Heading 1 2 7 2" xfId="42945"/>
    <cellStyle name="Heading 1 2 8" xfId="10456"/>
    <cellStyle name="Heading 1 2 8 2" xfId="42946"/>
    <cellStyle name="Heading 1 2 9" xfId="10457"/>
    <cellStyle name="Heading 1 20" xfId="42947"/>
    <cellStyle name="Heading 1 21" xfId="42948"/>
    <cellStyle name="Heading 1 22" xfId="42949"/>
    <cellStyle name="Heading 1 23" xfId="42950"/>
    <cellStyle name="Heading 1 24" xfId="42951"/>
    <cellStyle name="Heading 1 25" xfId="42952"/>
    <cellStyle name="Heading 1 26" xfId="42953"/>
    <cellStyle name="Heading 1 27" xfId="42954"/>
    <cellStyle name="Heading 1 28" xfId="42955"/>
    <cellStyle name="Heading 1 29" xfId="42956"/>
    <cellStyle name="Heading 1 3" xfId="10458"/>
    <cellStyle name="Heading 1 3 2" xfId="10459"/>
    <cellStyle name="Heading 1 3 2 2" xfId="42957"/>
    <cellStyle name="Heading 1 3 3" xfId="42958"/>
    <cellStyle name="Heading 1 30" xfId="42959"/>
    <cellStyle name="Heading 1 4" xfId="10460"/>
    <cellStyle name="Heading 1 4 2" xfId="10461"/>
    <cellStyle name="Heading 1 4 2 2" xfId="42960"/>
    <cellStyle name="Heading 1 4 3" xfId="42961"/>
    <cellStyle name="Heading 1 5" xfId="10462"/>
    <cellStyle name="Heading 1 5 2" xfId="10463"/>
    <cellStyle name="Heading 1 5 2 2" xfId="42962"/>
    <cellStyle name="Heading 1 5 3" xfId="42963"/>
    <cellStyle name="Heading 1 6" xfId="10464"/>
    <cellStyle name="Heading 1 6 2" xfId="10465"/>
    <cellStyle name="Heading 1 6 2 2" xfId="42964"/>
    <cellStyle name="Heading 1 6 3" xfId="10466"/>
    <cellStyle name="Heading 1 6 3 2" xfId="42965"/>
    <cellStyle name="Heading 1 6 4" xfId="10467"/>
    <cellStyle name="Heading 1 6 5" xfId="42966"/>
    <cellStyle name="Heading 1 7" xfId="10468"/>
    <cellStyle name="Heading 1 7 10" xfId="10469"/>
    <cellStyle name="Heading 1 7 10 2" xfId="42967"/>
    <cellStyle name="Heading 1 7 11" xfId="10470"/>
    <cellStyle name="Heading 1 7 11 2" xfId="42968"/>
    <cellStyle name="Heading 1 7 12" xfId="42969"/>
    <cellStyle name="Heading 1 7 2" xfId="10471"/>
    <cellStyle name="Heading 1 7 2 2" xfId="42970"/>
    <cellStyle name="Heading 1 7 3" xfId="10472"/>
    <cellStyle name="Heading 1 7 3 2" xfId="42971"/>
    <cellStyle name="Heading 1 7 4" xfId="10473"/>
    <cellStyle name="Heading 1 7 4 2" xfId="42972"/>
    <cellStyle name="Heading 1 7 5" xfId="10474"/>
    <cellStyle name="Heading 1 7 5 2" xfId="42973"/>
    <cellStyle name="Heading 1 7 6" xfId="10475"/>
    <cellStyle name="Heading 1 7 6 2" xfId="42974"/>
    <cellStyle name="Heading 1 7 7" xfId="10476"/>
    <cellStyle name="Heading 1 7 7 2" xfId="42975"/>
    <cellStyle name="Heading 1 7 8" xfId="10477"/>
    <cellStyle name="Heading 1 7 8 2" xfId="42976"/>
    <cellStyle name="Heading 1 7 9" xfId="10478"/>
    <cellStyle name="Heading 1 7 9 2" xfId="42977"/>
    <cellStyle name="Heading 1 8" xfId="10479"/>
    <cellStyle name="Heading 1 8 2" xfId="42978"/>
    <cellStyle name="Heading 1 9" xfId="10480"/>
    <cellStyle name="Heading 1 9 2" xfId="42979"/>
    <cellStyle name="Heading 2 10" xfId="10481"/>
    <cellStyle name="Heading 2 10 2" xfId="42980"/>
    <cellStyle name="Heading 2 11" xfId="10482"/>
    <cellStyle name="Heading 2 11 2" xfId="42981"/>
    <cellStyle name="Heading 2 12" xfId="10483"/>
    <cellStyle name="Heading 2 12 10" xfId="10484"/>
    <cellStyle name="Heading 2 12 10 2" xfId="42982"/>
    <cellStyle name="Heading 2 12 11" xfId="10485"/>
    <cellStyle name="Heading 2 12 11 2" xfId="42983"/>
    <cellStyle name="Heading 2 12 12" xfId="10486"/>
    <cellStyle name="Heading 2 12 12 2" xfId="42984"/>
    <cellStyle name="Heading 2 12 13" xfId="10487"/>
    <cellStyle name="Heading 2 12 13 2" xfId="42985"/>
    <cellStyle name="Heading 2 12 14" xfId="10488"/>
    <cellStyle name="Heading 2 12 14 2" xfId="42986"/>
    <cellStyle name="Heading 2 12 15" xfId="10489"/>
    <cellStyle name="Heading 2 12 15 2" xfId="42987"/>
    <cellStyle name="Heading 2 12 16" xfId="10490"/>
    <cellStyle name="Heading 2 12 16 2" xfId="42988"/>
    <cellStyle name="Heading 2 12 17" xfId="10491"/>
    <cellStyle name="Heading 2 12 17 2" xfId="42989"/>
    <cellStyle name="Heading 2 12 18" xfId="10492"/>
    <cellStyle name="Heading 2 12 18 2" xfId="42990"/>
    <cellStyle name="Heading 2 12 19" xfId="10493"/>
    <cellStyle name="Heading 2 12 19 2" xfId="42991"/>
    <cellStyle name="Heading 2 12 2" xfId="10494"/>
    <cellStyle name="Heading 2 12 2 2" xfId="42992"/>
    <cellStyle name="Heading 2 12 20" xfId="10495"/>
    <cellStyle name="Heading 2 12 20 2" xfId="42993"/>
    <cellStyle name="Heading 2 12 21" xfId="10496"/>
    <cellStyle name="Heading 2 12 21 2" xfId="42994"/>
    <cellStyle name="Heading 2 12 22" xfId="10497"/>
    <cellStyle name="Heading 2 12 22 2" xfId="42995"/>
    <cellStyle name="Heading 2 12 23" xfId="10498"/>
    <cellStyle name="Heading 2 12 23 2" xfId="42996"/>
    <cellStyle name="Heading 2 12 24" xfId="10499"/>
    <cellStyle name="Heading 2 12 24 2" xfId="42997"/>
    <cellStyle name="Heading 2 12 25" xfId="10500"/>
    <cellStyle name="Heading 2 12 25 2" xfId="42998"/>
    <cellStyle name="Heading 2 12 26" xfId="10501"/>
    <cellStyle name="Heading 2 12 26 2" xfId="42999"/>
    <cellStyle name="Heading 2 12 27" xfId="10502"/>
    <cellStyle name="Heading 2 12 27 2" xfId="43000"/>
    <cellStyle name="Heading 2 12 28" xfId="10503"/>
    <cellStyle name="Heading 2 12 28 2" xfId="43001"/>
    <cellStyle name="Heading 2 12 29" xfId="10504"/>
    <cellStyle name="Heading 2 12 29 2" xfId="43002"/>
    <cellStyle name="Heading 2 12 3" xfId="10505"/>
    <cellStyle name="Heading 2 12 3 2" xfId="43003"/>
    <cellStyle name="Heading 2 12 30" xfId="10506"/>
    <cellStyle name="Heading 2 12 30 2" xfId="43004"/>
    <cellStyle name="Heading 2 12 31" xfId="43005"/>
    <cellStyle name="Heading 2 12 4" xfId="10507"/>
    <cellStyle name="Heading 2 12 4 2" xfId="43006"/>
    <cellStyle name="Heading 2 12 5" xfId="10508"/>
    <cellStyle name="Heading 2 12 5 2" xfId="43007"/>
    <cellStyle name="Heading 2 12 6" xfId="10509"/>
    <cellStyle name="Heading 2 12 6 2" xfId="43008"/>
    <cellStyle name="Heading 2 12 7" xfId="10510"/>
    <cellStyle name="Heading 2 12 7 2" xfId="43009"/>
    <cellStyle name="Heading 2 12 8" xfId="10511"/>
    <cellStyle name="Heading 2 12 8 2" xfId="43010"/>
    <cellStyle name="Heading 2 12 9" xfId="10512"/>
    <cellStyle name="Heading 2 12 9 2" xfId="43011"/>
    <cellStyle name="Heading 2 13" xfId="10513"/>
    <cellStyle name="Heading 2 13 2" xfId="43012"/>
    <cellStyle name="Heading 2 14" xfId="10514"/>
    <cellStyle name="Heading 2 14 2" xfId="43013"/>
    <cellStyle name="Heading 2 15" xfId="10515"/>
    <cellStyle name="Heading 2 15 2" xfId="43014"/>
    <cellStyle name="Heading 2 16" xfId="10516"/>
    <cellStyle name="Heading 2 16 2" xfId="43015"/>
    <cellStyle name="Heading 2 17" xfId="10517"/>
    <cellStyle name="Heading 2 18" xfId="10518"/>
    <cellStyle name="Heading 2 19" xfId="43016"/>
    <cellStyle name="Heading 2 2" xfId="10519"/>
    <cellStyle name="Heading 2 2 10" xfId="10520"/>
    <cellStyle name="Heading 2 2 11" xfId="10521"/>
    <cellStyle name="Heading 2 2 12" xfId="43017"/>
    <cellStyle name="Heading 2 2 13" xfId="43018"/>
    <cellStyle name="Heading 2 2 14" xfId="43019"/>
    <cellStyle name="Heading 2 2 15" xfId="43020"/>
    <cellStyle name="Heading 2 2 16" xfId="43021"/>
    <cellStyle name="Heading 2 2 17" xfId="43022"/>
    <cellStyle name="Heading 2 2 18" xfId="43023"/>
    <cellStyle name="Heading 2 2 19" xfId="43024"/>
    <cellStyle name="Heading 2 2 2" xfId="10522"/>
    <cellStyle name="Heading 2 2 2 2" xfId="43025"/>
    <cellStyle name="Heading 2 2 20" xfId="43026"/>
    <cellStyle name="Heading 2 2 21" xfId="43027"/>
    <cellStyle name="Heading 2 2 22" xfId="43028"/>
    <cellStyle name="Heading 2 2 23" xfId="43029"/>
    <cellStyle name="Heading 2 2 24" xfId="43030"/>
    <cellStyle name="Heading 2 2 3" xfId="10523"/>
    <cellStyle name="Heading 2 2 3 2" xfId="43031"/>
    <cellStyle name="Heading 2 2 4" xfId="10524"/>
    <cellStyle name="Heading 2 2 4 2" xfId="43032"/>
    <cellStyle name="Heading 2 2 5" xfId="10525"/>
    <cellStyle name="Heading 2 2 5 2" xfId="43033"/>
    <cellStyle name="Heading 2 2 6" xfId="10526"/>
    <cellStyle name="Heading 2 2 6 2" xfId="43034"/>
    <cellStyle name="Heading 2 2 7" xfId="10527"/>
    <cellStyle name="Heading 2 2 7 2" xfId="43035"/>
    <cellStyle name="Heading 2 2 8" xfId="10528"/>
    <cellStyle name="Heading 2 2 8 2" xfId="43036"/>
    <cellStyle name="Heading 2 2 9" xfId="10529"/>
    <cellStyle name="Heading 2 20" xfId="43037"/>
    <cellStyle name="Heading 2 21" xfId="43038"/>
    <cellStyle name="Heading 2 22" xfId="43039"/>
    <cellStyle name="Heading 2 23" xfId="43040"/>
    <cellStyle name="Heading 2 24" xfId="43041"/>
    <cellStyle name="Heading 2 25" xfId="43042"/>
    <cellStyle name="Heading 2 26" xfId="43043"/>
    <cellStyle name="Heading 2 27" xfId="43044"/>
    <cellStyle name="Heading 2 28" xfId="43045"/>
    <cellStyle name="Heading 2 29" xfId="43046"/>
    <cellStyle name="Heading 2 3" xfId="10530"/>
    <cellStyle name="Heading 2 3 2" xfId="10531"/>
    <cellStyle name="Heading 2 3 2 2" xfId="43047"/>
    <cellStyle name="Heading 2 3 3" xfId="43048"/>
    <cellStyle name="Heading 2 30" xfId="43049"/>
    <cellStyle name="Heading 2 4" xfId="10532"/>
    <cellStyle name="Heading 2 4 2" xfId="10533"/>
    <cellStyle name="Heading 2 4 2 2" xfId="43050"/>
    <cellStyle name="Heading 2 4 3" xfId="43051"/>
    <cellStyle name="Heading 2 5" xfId="10534"/>
    <cellStyle name="Heading 2 5 2" xfId="10535"/>
    <cellStyle name="Heading 2 5 2 2" xfId="43052"/>
    <cellStyle name="Heading 2 5 3" xfId="43053"/>
    <cellStyle name="Heading 2 6" xfId="10536"/>
    <cellStyle name="Heading 2 6 2" xfId="10537"/>
    <cellStyle name="Heading 2 6 2 2" xfId="43054"/>
    <cellStyle name="Heading 2 6 3" xfId="10538"/>
    <cellStyle name="Heading 2 6 3 2" xfId="43055"/>
    <cellStyle name="Heading 2 6 4" xfId="10539"/>
    <cellStyle name="Heading 2 6 5" xfId="43056"/>
    <cellStyle name="Heading 2 7" xfId="10540"/>
    <cellStyle name="Heading 2 7 10" xfId="10541"/>
    <cellStyle name="Heading 2 7 10 2" xfId="43057"/>
    <cellStyle name="Heading 2 7 11" xfId="10542"/>
    <cellStyle name="Heading 2 7 11 2" xfId="43058"/>
    <cellStyle name="Heading 2 7 12" xfId="43059"/>
    <cellStyle name="Heading 2 7 2" xfId="10543"/>
    <cellStyle name="Heading 2 7 2 2" xfId="43060"/>
    <cellStyle name="Heading 2 7 3" xfId="10544"/>
    <cellStyle name="Heading 2 7 3 2" xfId="43061"/>
    <cellStyle name="Heading 2 7 4" xfId="10545"/>
    <cellStyle name="Heading 2 7 4 2" xfId="43062"/>
    <cellStyle name="Heading 2 7 5" xfId="10546"/>
    <cellStyle name="Heading 2 7 5 2" xfId="43063"/>
    <cellStyle name="Heading 2 7 6" xfId="10547"/>
    <cellStyle name="Heading 2 7 6 2" xfId="43064"/>
    <cellStyle name="Heading 2 7 7" xfId="10548"/>
    <cellStyle name="Heading 2 7 7 2" xfId="43065"/>
    <cellStyle name="Heading 2 7 8" xfId="10549"/>
    <cellStyle name="Heading 2 7 8 2" xfId="43066"/>
    <cellStyle name="Heading 2 7 9" xfId="10550"/>
    <cellStyle name="Heading 2 7 9 2" xfId="43067"/>
    <cellStyle name="Heading 2 8" xfId="10551"/>
    <cellStyle name="Heading 2 8 2" xfId="43068"/>
    <cellStyle name="Heading 2 9" xfId="10552"/>
    <cellStyle name="Heading 2 9 2" xfId="43069"/>
    <cellStyle name="Heading 3 10" xfId="10553"/>
    <cellStyle name="Heading 3 10 2" xfId="43070"/>
    <cellStyle name="Heading 3 11" xfId="10554"/>
    <cellStyle name="Heading 3 11 2" xfId="43071"/>
    <cellStyle name="Heading 3 12" xfId="10555"/>
    <cellStyle name="Heading 3 12 10" xfId="10556"/>
    <cellStyle name="Heading 3 12 10 2" xfId="43072"/>
    <cellStyle name="Heading 3 12 11" xfId="10557"/>
    <cellStyle name="Heading 3 12 11 2" xfId="43073"/>
    <cellStyle name="Heading 3 12 12" xfId="10558"/>
    <cellStyle name="Heading 3 12 12 2" xfId="43074"/>
    <cellStyle name="Heading 3 12 13" xfId="10559"/>
    <cellStyle name="Heading 3 12 13 2" xfId="43075"/>
    <cellStyle name="Heading 3 12 14" xfId="10560"/>
    <cellStyle name="Heading 3 12 14 2" xfId="43076"/>
    <cellStyle name="Heading 3 12 15" xfId="10561"/>
    <cellStyle name="Heading 3 12 15 2" xfId="43077"/>
    <cellStyle name="Heading 3 12 16" xfId="10562"/>
    <cellStyle name="Heading 3 12 16 2" xfId="43078"/>
    <cellStyle name="Heading 3 12 17" xfId="10563"/>
    <cellStyle name="Heading 3 12 17 2" xfId="43079"/>
    <cellStyle name="Heading 3 12 18" xfId="10564"/>
    <cellStyle name="Heading 3 12 18 2" xfId="43080"/>
    <cellStyle name="Heading 3 12 19" xfId="10565"/>
    <cellStyle name="Heading 3 12 19 2" xfId="43081"/>
    <cellStyle name="Heading 3 12 2" xfId="10566"/>
    <cellStyle name="Heading 3 12 2 2" xfId="43082"/>
    <cellStyle name="Heading 3 12 20" xfId="10567"/>
    <cellStyle name="Heading 3 12 20 2" xfId="43083"/>
    <cellStyle name="Heading 3 12 21" xfId="10568"/>
    <cellStyle name="Heading 3 12 21 2" xfId="43084"/>
    <cellStyle name="Heading 3 12 22" xfId="10569"/>
    <cellStyle name="Heading 3 12 22 2" xfId="43085"/>
    <cellStyle name="Heading 3 12 23" xfId="10570"/>
    <cellStyle name="Heading 3 12 23 2" xfId="43086"/>
    <cellStyle name="Heading 3 12 24" xfId="10571"/>
    <cellStyle name="Heading 3 12 24 2" xfId="43087"/>
    <cellStyle name="Heading 3 12 25" xfId="10572"/>
    <cellStyle name="Heading 3 12 25 2" xfId="43088"/>
    <cellStyle name="Heading 3 12 26" xfId="10573"/>
    <cellStyle name="Heading 3 12 26 2" xfId="43089"/>
    <cellStyle name="Heading 3 12 27" xfId="10574"/>
    <cellStyle name="Heading 3 12 27 2" xfId="43090"/>
    <cellStyle name="Heading 3 12 28" xfId="10575"/>
    <cellStyle name="Heading 3 12 28 2" xfId="43091"/>
    <cellStyle name="Heading 3 12 29" xfId="10576"/>
    <cellStyle name="Heading 3 12 29 2" xfId="43092"/>
    <cellStyle name="Heading 3 12 3" xfId="10577"/>
    <cellStyle name="Heading 3 12 3 2" xfId="43093"/>
    <cellStyle name="Heading 3 12 30" xfId="10578"/>
    <cellStyle name="Heading 3 12 30 2" xfId="43094"/>
    <cellStyle name="Heading 3 12 31" xfId="43095"/>
    <cellStyle name="Heading 3 12 4" xfId="10579"/>
    <cellStyle name="Heading 3 12 4 2" xfId="43096"/>
    <cellStyle name="Heading 3 12 5" xfId="10580"/>
    <cellStyle name="Heading 3 12 5 2" xfId="43097"/>
    <cellStyle name="Heading 3 12 6" xfId="10581"/>
    <cellStyle name="Heading 3 12 6 2" xfId="43098"/>
    <cellStyle name="Heading 3 12 7" xfId="10582"/>
    <cellStyle name="Heading 3 12 7 2" xfId="43099"/>
    <cellStyle name="Heading 3 12 8" xfId="10583"/>
    <cellStyle name="Heading 3 12 8 2" xfId="43100"/>
    <cellStyle name="Heading 3 12 9" xfId="10584"/>
    <cellStyle name="Heading 3 12 9 2" xfId="43101"/>
    <cellStyle name="Heading 3 13" xfId="10585"/>
    <cellStyle name="Heading 3 13 2" xfId="43102"/>
    <cellStyle name="Heading 3 14" xfId="10586"/>
    <cellStyle name="Heading 3 14 2" xfId="43103"/>
    <cellStyle name="Heading 3 15" xfId="10587"/>
    <cellStyle name="Heading 3 15 2" xfId="43104"/>
    <cellStyle name="Heading 3 16" xfId="10588"/>
    <cellStyle name="Heading 3 16 2" xfId="43105"/>
    <cellStyle name="Heading 3 17" xfId="10589"/>
    <cellStyle name="Heading 3 18" xfId="10590"/>
    <cellStyle name="Heading 3 19" xfId="43106"/>
    <cellStyle name="Heading 3 2" xfId="10591"/>
    <cellStyle name="Heading 3 2 10" xfId="10592"/>
    <cellStyle name="Heading 3 2 11" xfId="10593"/>
    <cellStyle name="Heading 3 2 12" xfId="43107"/>
    <cellStyle name="Heading 3 2 13" xfId="43108"/>
    <cellStyle name="Heading 3 2 14" xfId="43109"/>
    <cellStyle name="Heading 3 2 15" xfId="43110"/>
    <cellStyle name="Heading 3 2 16" xfId="43111"/>
    <cellStyle name="Heading 3 2 17" xfId="43112"/>
    <cellStyle name="Heading 3 2 18" xfId="43113"/>
    <cellStyle name="Heading 3 2 19" xfId="43114"/>
    <cellStyle name="Heading 3 2 2" xfId="10594"/>
    <cellStyle name="Heading 3 2 2 2" xfId="43115"/>
    <cellStyle name="Heading 3 2 20" xfId="43116"/>
    <cellStyle name="Heading 3 2 21" xfId="43117"/>
    <cellStyle name="Heading 3 2 22" xfId="43118"/>
    <cellStyle name="Heading 3 2 23" xfId="43119"/>
    <cellStyle name="Heading 3 2 24" xfId="43120"/>
    <cellStyle name="Heading 3 2 3" xfId="10595"/>
    <cellStyle name="Heading 3 2 3 2" xfId="43121"/>
    <cellStyle name="Heading 3 2 4" xfId="10596"/>
    <cellStyle name="Heading 3 2 4 2" xfId="43122"/>
    <cellStyle name="Heading 3 2 5" xfId="10597"/>
    <cellStyle name="Heading 3 2 5 2" xfId="43123"/>
    <cellStyle name="Heading 3 2 6" xfId="10598"/>
    <cellStyle name="Heading 3 2 6 2" xfId="43124"/>
    <cellStyle name="Heading 3 2 7" xfId="10599"/>
    <cellStyle name="Heading 3 2 7 2" xfId="43125"/>
    <cellStyle name="Heading 3 2 8" xfId="10600"/>
    <cellStyle name="Heading 3 2 8 2" xfId="43126"/>
    <cellStyle name="Heading 3 2 9" xfId="10601"/>
    <cellStyle name="Heading 3 20" xfId="43127"/>
    <cellStyle name="Heading 3 21" xfId="43128"/>
    <cellStyle name="Heading 3 22" xfId="43129"/>
    <cellStyle name="Heading 3 23" xfId="43130"/>
    <cellStyle name="Heading 3 24" xfId="43131"/>
    <cellStyle name="Heading 3 25" xfId="43132"/>
    <cellStyle name="Heading 3 26" xfId="43133"/>
    <cellStyle name="Heading 3 27" xfId="43134"/>
    <cellStyle name="Heading 3 28" xfId="43135"/>
    <cellStyle name="Heading 3 29" xfId="43136"/>
    <cellStyle name="Heading 3 3" xfId="10602"/>
    <cellStyle name="Heading 3 3 2" xfId="10603"/>
    <cellStyle name="Heading 3 3 2 2" xfId="43137"/>
    <cellStyle name="Heading 3 3 3" xfId="43138"/>
    <cellStyle name="Heading 3 30" xfId="43139"/>
    <cellStyle name="Heading 3 4" xfId="10604"/>
    <cellStyle name="Heading 3 4 2" xfId="10605"/>
    <cellStyle name="Heading 3 4 2 2" xfId="43140"/>
    <cellStyle name="Heading 3 4 3" xfId="43141"/>
    <cellStyle name="Heading 3 5" xfId="10606"/>
    <cellStyle name="Heading 3 5 2" xfId="10607"/>
    <cellStyle name="Heading 3 5 2 2" xfId="43142"/>
    <cellStyle name="Heading 3 5 3" xfId="43143"/>
    <cellStyle name="Heading 3 6" xfId="10608"/>
    <cellStyle name="Heading 3 6 2" xfId="10609"/>
    <cellStyle name="Heading 3 6 2 2" xfId="43144"/>
    <cellStyle name="Heading 3 6 3" xfId="43145"/>
    <cellStyle name="Heading 3 6 3 2" xfId="43146"/>
    <cellStyle name="Heading 3 6 4" xfId="43147"/>
    <cellStyle name="Heading 3 6 5" xfId="43148"/>
    <cellStyle name="Heading 3 7" xfId="10610"/>
    <cellStyle name="Heading 3 7 10" xfId="10611"/>
    <cellStyle name="Heading 3 7 10 2" xfId="43149"/>
    <cellStyle name="Heading 3 7 11" xfId="10612"/>
    <cellStyle name="Heading 3 7 11 2" xfId="43150"/>
    <cellStyle name="Heading 3 7 12" xfId="43151"/>
    <cellStyle name="Heading 3 7 2" xfId="10613"/>
    <cellStyle name="Heading 3 7 2 2" xfId="43152"/>
    <cellStyle name="Heading 3 7 3" xfId="10614"/>
    <cellStyle name="Heading 3 7 3 2" xfId="43153"/>
    <cellStyle name="Heading 3 7 4" xfId="10615"/>
    <cellStyle name="Heading 3 7 4 2" xfId="43154"/>
    <cellStyle name="Heading 3 7 5" xfId="10616"/>
    <cellStyle name="Heading 3 7 5 2" xfId="43155"/>
    <cellStyle name="Heading 3 7 6" xfId="10617"/>
    <cellStyle name="Heading 3 7 6 2" xfId="43156"/>
    <cellStyle name="Heading 3 7 7" xfId="10618"/>
    <cellStyle name="Heading 3 7 7 2" xfId="43157"/>
    <cellStyle name="Heading 3 7 8" xfId="10619"/>
    <cellStyle name="Heading 3 7 8 2" xfId="43158"/>
    <cellStyle name="Heading 3 7 9" xfId="10620"/>
    <cellStyle name="Heading 3 7 9 2" xfId="43159"/>
    <cellStyle name="Heading 3 8" xfId="10621"/>
    <cellStyle name="Heading 3 8 2" xfId="43160"/>
    <cellStyle name="Heading 3 9" xfId="10622"/>
    <cellStyle name="Heading 3 9 2" xfId="43161"/>
    <cellStyle name="Heading 4 10" xfId="10623"/>
    <cellStyle name="Heading 4 10 2" xfId="43162"/>
    <cellStyle name="Heading 4 11" xfId="10624"/>
    <cellStyle name="Heading 4 11 2" xfId="43163"/>
    <cellStyle name="Heading 4 12" xfId="10625"/>
    <cellStyle name="Heading 4 12 10" xfId="10626"/>
    <cellStyle name="Heading 4 12 10 2" xfId="43164"/>
    <cellStyle name="Heading 4 12 11" xfId="10627"/>
    <cellStyle name="Heading 4 12 11 2" xfId="43165"/>
    <cellStyle name="Heading 4 12 12" xfId="10628"/>
    <cellStyle name="Heading 4 12 12 2" xfId="43166"/>
    <cellStyle name="Heading 4 12 13" xfId="10629"/>
    <cellStyle name="Heading 4 12 13 2" xfId="43167"/>
    <cellStyle name="Heading 4 12 14" xfId="10630"/>
    <cellStyle name="Heading 4 12 14 2" xfId="43168"/>
    <cellStyle name="Heading 4 12 15" xfId="10631"/>
    <cellStyle name="Heading 4 12 15 2" xfId="43169"/>
    <cellStyle name="Heading 4 12 16" xfId="10632"/>
    <cellStyle name="Heading 4 12 16 2" xfId="43170"/>
    <cellStyle name="Heading 4 12 17" xfId="10633"/>
    <cellStyle name="Heading 4 12 17 2" xfId="43171"/>
    <cellStyle name="Heading 4 12 18" xfId="10634"/>
    <cellStyle name="Heading 4 12 18 2" xfId="43172"/>
    <cellStyle name="Heading 4 12 19" xfId="10635"/>
    <cellStyle name="Heading 4 12 19 2" xfId="43173"/>
    <cellStyle name="Heading 4 12 2" xfId="10636"/>
    <cellStyle name="Heading 4 12 2 2" xfId="43174"/>
    <cellStyle name="Heading 4 12 20" xfId="10637"/>
    <cellStyle name="Heading 4 12 20 2" xfId="43175"/>
    <cellStyle name="Heading 4 12 21" xfId="10638"/>
    <cellStyle name="Heading 4 12 21 2" xfId="43176"/>
    <cellStyle name="Heading 4 12 22" xfId="10639"/>
    <cellStyle name="Heading 4 12 22 2" xfId="43177"/>
    <cellStyle name="Heading 4 12 23" xfId="10640"/>
    <cellStyle name="Heading 4 12 23 2" xfId="43178"/>
    <cellStyle name="Heading 4 12 24" xfId="10641"/>
    <cellStyle name="Heading 4 12 24 2" xfId="43179"/>
    <cellStyle name="Heading 4 12 25" xfId="10642"/>
    <cellStyle name="Heading 4 12 25 2" xfId="43180"/>
    <cellStyle name="Heading 4 12 26" xfId="10643"/>
    <cellStyle name="Heading 4 12 26 2" xfId="43181"/>
    <cellStyle name="Heading 4 12 27" xfId="10644"/>
    <cellStyle name="Heading 4 12 27 2" xfId="43182"/>
    <cellStyle name="Heading 4 12 28" xfId="10645"/>
    <cellStyle name="Heading 4 12 28 2" xfId="43183"/>
    <cellStyle name="Heading 4 12 29" xfId="10646"/>
    <cellStyle name="Heading 4 12 29 2" xfId="43184"/>
    <cellStyle name="Heading 4 12 3" xfId="10647"/>
    <cellStyle name="Heading 4 12 3 2" xfId="43185"/>
    <cellStyle name="Heading 4 12 30" xfId="10648"/>
    <cellStyle name="Heading 4 12 30 2" xfId="43186"/>
    <cellStyle name="Heading 4 12 31" xfId="43187"/>
    <cellStyle name="Heading 4 12 4" xfId="10649"/>
    <cellStyle name="Heading 4 12 4 2" xfId="43188"/>
    <cellStyle name="Heading 4 12 5" xfId="10650"/>
    <cellStyle name="Heading 4 12 5 2" xfId="43189"/>
    <cellStyle name="Heading 4 12 6" xfId="10651"/>
    <cellStyle name="Heading 4 12 6 2" xfId="43190"/>
    <cellStyle name="Heading 4 12 7" xfId="10652"/>
    <cellStyle name="Heading 4 12 7 2" xfId="43191"/>
    <cellStyle name="Heading 4 12 8" xfId="10653"/>
    <cellStyle name="Heading 4 12 8 2" xfId="43192"/>
    <cellStyle name="Heading 4 12 9" xfId="10654"/>
    <cellStyle name="Heading 4 12 9 2" xfId="43193"/>
    <cellStyle name="Heading 4 13" xfId="10655"/>
    <cellStyle name="Heading 4 13 2" xfId="43194"/>
    <cellStyle name="Heading 4 14" xfId="10656"/>
    <cellStyle name="Heading 4 14 2" xfId="43195"/>
    <cellStyle name="Heading 4 15" xfId="10657"/>
    <cellStyle name="Heading 4 15 2" xfId="43196"/>
    <cellStyle name="Heading 4 16" xfId="10658"/>
    <cellStyle name="Heading 4 16 2" xfId="43197"/>
    <cellStyle name="Heading 4 17" xfId="10659"/>
    <cellStyle name="Heading 4 18" xfId="10660"/>
    <cellStyle name="Heading 4 19" xfId="43198"/>
    <cellStyle name="Heading 4 2" xfId="10661"/>
    <cellStyle name="Heading 4 2 10" xfId="10662"/>
    <cellStyle name="Heading 4 2 11" xfId="10663"/>
    <cellStyle name="Heading 4 2 12" xfId="43199"/>
    <cellStyle name="Heading 4 2 13" xfId="43200"/>
    <cellStyle name="Heading 4 2 14" xfId="43201"/>
    <cellStyle name="Heading 4 2 15" xfId="43202"/>
    <cellStyle name="Heading 4 2 16" xfId="43203"/>
    <cellStyle name="Heading 4 2 17" xfId="43204"/>
    <cellStyle name="Heading 4 2 18" xfId="43205"/>
    <cellStyle name="Heading 4 2 19" xfId="43206"/>
    <cellStyle name="Heading 4 2 2" xfId="10664"/>
    <cellStyle name="Heading 4 2 2 2" xfId="43207"/>
    <cellStyle name="Heading 4 2 20" xfId="43208"/>
    <cellStyle name="Heading 4 2 21" xfId="43209"/>
    <cellStyle name="Heading 4 2 22" xfId="43210"/>
    <cellStyle name="Heading 4 2 23" xfId="43211"/>
    <cellStyle name="Heading 4 2 24" xfId="43212"/>
    <cellStyle name="Heading 4 2 3" xfId="10665"/>
    <cellStyle name="Heading 4 2 3 2" xfId="43213"/>
    <cellStyle name="Heading 4 2 4" xfId="10666"/>
    <cellStyle name="Heading 4 2 4 2" xfId="43214"/>
    <cellStyle name="Heading 4 2 5" xfId="10667"/>
    <cellStyle name="Heading 4 2 5 2" xfId="43215"/>
    <cellStyle name="Heading 4 2 6" xfId="10668"/>
    <cellStyle name="Heading 4 2 6 2" xfId="43216"/>
    <cellStyle name="Heading 4 2 7" xfId="10669"/>
    <cellStyle name="Heading 4 2 7 2" xfId="43217"/>
    <cellStyle name="Heading 4 2 8" xfId="10670"/>
    <cellStyle name="Heading 4 2 8 2" xfId="43218"/>
    <cellStyle name="Heading 4 2 9" xfId="10671"/>
    <cellStyle name="Heading 4 20" xfId="43219"/>
    <cellStyle name="Heading 4 21" xfId="43220"/>
    <cellStyle name="Heading 4 22" xfId="43221"/>
    <cellStyle name="Heading 4 23" xfId="43222"/>
    <cellStyle name="Heading 4 24" xfId="43223"/>
    <cellStyle name="Heading 4 25" xfId="43224"/>
    <cellStyle name="Heading 4 26" xfId="43225"/>
    <cellStyle name="Heading 4 27" xfId="43226"/>
    <cellStyle name="Heading 4 28" xfId="43227"/>
    <cellStyle name="Heading 4 29" xfId="43228"/>
    <cellStyle name="Heading 4 3" xfId="10672"/>
    <cellStyle name="Heading 4 3 2" xfId="10673"/>
    <cellStyle name="Heading 4 3 2 2" xfId="43229"/>
    <cellStyle name="Heading 4 3 3" xfId="43230"/>
    <cellStyle name="Heading 4 30" xfId="43231"/>
    <cellStyle name="Heading 4 4" xfId="10674"/>
    <cellStyle name="Heading 4 4 2" xfId="10675"/>
    <cellStyle name="Heading 4 4 2 2" xfId="43232"/>
    <cellStyle name="Heading 4 4 3" xfId="43233"/>
    <cellStyle name="Heading 4 5" xfId="10676"/>
    <cellStyle name="Heading 4 5 2" xfId="10677"/>
    <cellStyle name="Heading 4 5 2 2" xfId="43234"/>
    <cellStyle name="Heading 4 5 3" xfId="43235"/>
    <cellStyle name="Heading 4 6" xfId="10678"/>
    <cellStyle name="Heading 4 6 2" xfId="10679"/>
    <cellStyle name="Heading 4 6 2 2" xfId="43236"/>
    <cellStyle name="Heading 4 6 3" xfId="43237"/>
    <cellStyle name="Heading 4 6 3 2" xfId="43238"/>
    <cellStyle name="Heading 4 6 4" xfId="43239"/>
    <cellStyle name="Heading 4 6 5" xfId="43240"/>
    <cellStyle name="Heading 4 7" xfId="10680"/>
    <cellStyle name="Heading 4 7 10" xfId="10681"/>
    <cellStyle name="Heading 4 7 10 2" xfId="43241"/>
    <cellStyle name="Heading 4 7 11" xfId="10682"/>
    <cellStyle name="Heading 4 7 11 2" xfId="43242"/>
    <cellStyle name="Heading 4 7 12" xfId="43243"/>
    <cellStyle name="Heading 4 7 2" xfId="10683"/>
    <cellStyle name="Heading 4 7 2 2" xfId="43244"/>
    <cellStyle name="Heading 4 7 3" xfId="10684"/>
    <cellStyle name="Heading 4 7 3 2" xfId="43245"/>
    <cellStyle name="Heading 4 7 4" xfId="10685"/>
    <cellStyle name="Heading 4 7 4 2" xfId="43246"/>
    <cellStyle name="Heading 4 7 5" xfId="10686"/>
    <cellStyle name="Heading 4 7 5 2" xfId="43247"/>
    <cellStyle name="Heading 4 7 6" xfId="10687"/>
    <cellStyle name="Heading 4 7 6 2" xfId="43248"/>
    <cellStyle name="Heading 4 7 7" xfId="10688"/>
    <cellStyle name="Heading 4 7 7 2" xfId="43249"/>
    <cellStyle name="Heading 4 7 8" xfId="10689"/>
    <cellStyle name="Heading 4 7 8 2" xfId="43250"/>
    <cellStyle name="Heading 4 7 9" xfId="10690"/>
    <cellStyle name="Heading 4 7 9 2" xfId="43251"/>
    <cellStyle name="Heading 4 8" xfId="10691"/>
    <cellStyle name="Heading 4 8 2" xfId="43252"/>
    <cellStyle name="Heading 4 9" xfId="10692"/>
    <cellStyle name="Heading 4 9 2" xfId="43253"/>
    <cellStyle name="Hyperlink" xfId="54351" builtinId="8"/>
    <cellStyle name="Hyperlink 2" xfId="43254"/>
    <cellStyle name="Input 10" xfId="10693"/>
    <cellStyle name="Input 10 10" xfId="10694"/>
    <cellStyle name="Input 10 10 2" xfId="10695"/>
    <cellStyle name="Input 10 10 2 2" xfId="43255"/>
    <cellStyle name="Input 10 10 2 3" xfId="43256"/>
    <cellStyle name="Input 10 10 3" xfId="10696"/>
    <cellStyle name="Input 10 10 4" xfId="43257"/>
    <cellStyle name="Input 10 10 5" xfId="43258"/>
    <cellStyle name="Input 10 11" xfId="10697"/>
    <cellStyle name="Input 10 11 2" xfId="10698"/>
    <cellStyle name="Input 10 11 2 2" xfId="43259"/>
    <cellStyle name="Input 10 11 2 3" xfId="43260"/>
    <cellStyle name="Input 10 11 3" xfId="10699"/>
    <cellStyle name="Input 10 11 4" xfId="43261"/>
    <cellStyle name="Input 10 11 5" xfId="43262"/>
    <cellStyle name="Input 10 12" xfId="10700"/>
    <cellStyle name="Input 10 12 2" xfId="10701"/>
    <cellStyle name="Input 10 12 2 2" xfId="43263"/>
    <cellStyle name="Input 10 12 2 3" xfId="43264"/>
    <cellStyle name="Input 10 12 3" xfId="10702"/>
    <cellStyle name="Input 10 12 4" xfId="43265"/>
    <cellStyle name="Input 10 12 5" xfId="43266"/>
    <cellStyle name="Input 10 13" xfId="10703"/>
    <cellStyle name="Input 10 13 2" xfId="10704"/>
    <cellStyle name="Input 10 13 2 2" xfId="43267"/>
    <cellStyle name="Input 10 13 2 3" xfId="43268"/>
    <cellStyle name="Input 10 13 3" xfId="10705"/>
    <cellStyle name="Input 10 13 4" xfId="43269"/>
    <cellStyle name="Input 10 13 5" xfId="43270"/>
    <cellStyle name="Input 10 14" xfId="10706"/>
    <cellStyle name="Input 10 14 2" xfId="10707"/>
    <cellStyle name="Input 10 14 2 2" xfId="43271"/>
    <cellStyle name="Input 10 14 2 3" xfId="43272"/>
    <cellStyle name="Input 10 14 3" xfId="10708"/>
    <cellStyle name="Input 10 14 4" xfId="43273"/>
    <cellStyle name="Input 10 14 5" xfId="43274"/>
    <cellStyle name="Input 10 15" xfId="10709"/>
    <cellStyle name="Input 10 15 2" xfId="10710"/>
    <cellStyle name="Input 10 15 2 2" xfId="43275"/>
    <cellStyle name="Input 10 15 2 3" xfId="43276"/>
    <cellStyle name="Input 10 15 3" xfId="10711"/>
    <cellStyle name="Input 10 15 4" xfId="43277"/>
    <cellStyle name="Input 10 15 5" xfId="43278"/>
    <cellStyle name="Input 10 16" xfId="10712"/>
    <cellStyle name="Input 10 16 2" xfId="10713"/>
    <cellStyle name="Input 10 16 2 2" xfId="43279"/>
    <cellStyle name="Input 10 16 2 3" xfId="43280"/>
    <cellStyle name="Input 10 16 3" xfId="10714"/>
    <cellStyle name="Input 10 16 4" xfId="43281"/>
    <cellStyle name="Input 10 16 5" xfId="43282"/>
    <cellStyle name="Input 10 17" xfId="10715"/>
    <cellStyle name="Input 10 17 2" xfId="10716"/>
    <cellStyle name="Input 10 17 2 2" xfId="43283"/>
    <cellStyle name="Input 10 17 2 3" xfId="43284"/>
    <cellStyle name="Input 10 17 3" xfId="10717"/>
    <cellStyle name="Input 10 17 4" xfId="43285"/>
    <cellStyle name="Input 10 17 5" xfId="43286"/>
    <cellStyle name="Input 10 18" xfId="10718"/>
    <cellStyle name="Input 10 18 2" xfId="10719"/>
    <cellStyle name="Input 10 18 2 2" xfId="43287"/>
    <cellStyle name="Input 10 18 2 3" xfId="43288"/>
    <cellStyle name="Input 10 18 3" xfId="10720"/>
    <cellStyle name="Input 10 18 4" xfId="43289"/>
    <cellStyle name="Input 10 18 5" xfId="43290"/>
    <cellStyle name="Input 10 19" xfId="10721"/>
    <cellStyle name="Input 10 19 2" xfId="10722"/>
    <cellStyle name="Input 10 19 2 2" xfId="43291"/>
    <cellStyle name="Input 10 19 2 3" xfId="43292"/>
    <cellStyle name="Input 10 19 3" xfId="10723"/>
    <cellStyle name="Input 10 19 4" xfId="43293"/>
    <cellStyle name="Input 10 19 5" xfId="43294"/>
    <cellStyle name="Input 10 2" xfId="10724"/>
    <cellStyle name="Input 10 2 2" xfId="10725"/>
    <cellStyle name="Input 10 2 2 2" xfId="43295"/>
    <cellStyle name="Input 10 2 2 3" xfId="43296"/>
    <cellStyle name="Input 10 2 3" xfId="10726"/>
    <cellStyle name="Input 10 2 4" xfId="43297"/>
    <cellStyle name="Input 10 2 5" xfId="43298"/>
    <cellStyle name="Input 10 20" xfId="10727"/>
    <cellStyle name="Input 10 20 2" xfId="10728"/>
    <cellStyle name="Input 10 20 2 2" xfId="43299"/>
    <cellStyle name="Input 10 20 2 3" xfId="43300"/>
    <cellStyle name="Input 10 20 3" xfId="43301"/>
    <cellStyle name="Input 10 20 4" xfId="43302"/>
    <cellStyle name="Input 10 20 5" xfId="43303"/>
    <cellStyle name="Input 10 21" xfId="43304"/>
    <cellStyle name="Input 10 22" xfId="43305"/>
    <cellStyle name="Input 10 3" xfId="10729"/>
    <cellStyle name="Input 10 3 2" xfId="10730"/>
    <cellStyle name="Input 10 3 2 2" xfId="43306"/>
    <cellStyle name="Input 10 3 2 3" xfId="43307"/>
    <cellStyle name="Input 10 3 3" xfId="10731"/>
    <cellStyle name="Input 10 3 4" xfId="43308"/>
    <cellStyle name="Input 10 3 5" xfId="43309"/>
    <cellStyle name="Input 10 4" xfId="10732"/>
    <cellStyle name="Input 10 4 2" xfId="10733"/>
    <cellStyle name="Input 10 4 2 2" xfId="43310"/>
    <cellStyle name="Input 10 4 2 3" xfId="43311"/>
    <cellStyle name="Input 10 4 3" xfId="10734"/>
    <cellStyle name="Input 10 4 4" xfId="43312"/>
    <cellStyle name="Input 10 4 5" xfId="43313"/>
    <cellStyle name="Input 10 5" xfId="10735"/>
    <cellStyle name="Input 10 5 2" xfId="10736"/>
    <cellStyle name="Input 10 5 2 2" xfId="43314"/>
    <cellStyle name="Input 10 5 2 3" xfId="43315"/>
    <cellStyle name="Input 10 5 3" xfId="10737"/>
    <cellStyle name="Input 10 5 4" xfId="43316"/>
    <cellStyle name="Input 10 5 5" xfId="43317"/>
    <cellStyle name="Input 10 6" xfId="10738"/>
    <cellStyle name="Input 10 6 2" xfId="10739"/>
    <cellStyle name="Input 10 6 2 2" xfId="43318"/>
    <cellStyle name="Input 10 6 2 3" xfId="43319"/>
    <cellStyle name="Input 10 6 3" xfId="10740"/>
    <cellStyle name="Input 10 6 4" xfId="43320"/>
    <cellStyle name="Input 10 6 5" xfId="43321"/>
    <cellStyle name="Input 10 7" xfId="10741"/>
    <cellStyle name="Input 10 7 2" xfId="10742"/>
    <cellStyle name="Input 10 7 2 2" xfId="43322"/>
    <cellStyle name="Input 10 7 2 3" xfId="43323"/>
    <cellStyle name="Input 10 7 3" xfId="10743"/>
    <cellStyle name="Input 10 7 4" xfId="43324"/>
    <cellStyle name="Input 10 7 5" xfId="43325"/>
    <cellStyle name="Input 10 8" xfId="10744"/>
    <cellStyle name="Input 10 8 2" xfId="10745"/>
    <cellStyle name="Input 10 8 2 2" xfId="43326"/>
    <cellStyle name="Input 10 8 2 3" xfId="43327"/>
    <cellStyle name="Input 10 8 3" xfId="10746"/>
    <cellStyle name="Input 10 8 4" xfId="43328"/>
    <cellStyle name="Input 10 8 5" xfId="43329"/>
    <cellStyle name="Input 10 9" xfId="10747"/>
    <cellStyle name="Input 10 9 2" xfId="10748"/>
    <cellStyle name="Input 10 9 2 2" xfId="43330"/>
    <cellStyle name="Input 10 9 2 3" xfId="43331"/>
    <cellStyle name="Input 10 9 3" xfId="10749"/>
    <cellStyle name="Input 10 9 4" xfId="43332"/>
    <cellStyle name="Input 10 9 5" xfId="43333"/>
    <cellStyle name="Input 11" xfId="10750"/>
    <cellStyle name="Input 11 10" xfId="10751"/>
    <cellStyle name="Input 11 10 2" xfId="10752"/>
    <cellStyle name="Input 11 10 2 2" xfId="43334"/>
    <cellStyle name="Input 11 10 2 3" xfId="43335"/>
    <cellStyle name="Input 11 10 3" xfId="10753"/>
    <cellStyle name="Input 11 10 4" xfId="43336"/>
    <cellStyle name="Input 11 10 5" xfId="43337"/>
    <cellStyle name="Input 11 11" xfId="10754"/>
    <cellStyle name="Input 11 11 2" xfId="10755"/>
    <cellStyle name="Input 11 11 2 2" xfId="43338"/>
    <cellStyle name="Input 11 11 2 3" xfId="43339"/>
    <cellStyle name="Input 11 11 3" xfId="10756"/>
    <cellStyle name="Input 11 11 4" xfId="43340"/>
    <cellStyle name="Input 11 11 5" xfId="43341"/>
    <cellStyle name="Input 11 12" xfId="10757"/>
    <cellStyle name="Input 11 12 2" xfId="10758"/>
    <cellStyle name="Input 11 12 2 2" xfId="43342"/>
    <cellStyle name="Input 11 12 2 3" xfId="43343"/>
    <cellStyle name="Input 11 12 3" xfId="10759"/>
    <cellStyle name="Input 11 12 4" xfId="43344"/>
    <cellStyle name="Input 11 12 5" xfId="43345"/>
    <cellStyle name="Input 11 13" xfId="10760"/>
    <cellStyle name="Input 11 13 2" xfId="10761"/>
    <cellStyle name="Input 11 13 2 2" xfId="43346"/>
    <cellStyle name="Input 11 13 2 3" xfId="43347"/>
    <cellStyle name="Input 11 13 3" xfId="10762"/>
    <cellStyle name="Input 11 13 4" xfId="43348"/>
    <cellStyle name="Input 11 13 5" xfId="43349"/>
    <cellStyle name="Input 11 14" xfId="10763"/>
    <cellStyle name="Input 11 14 2" xfId="10764"/>
    <cellStyle name="Input 11 14 2 2" xfId="43350"/>
    <cellStyle name="Input 11 14 2 3" xfId="43351"/>
    <cellStyle name="Input 11 14 3" xfId="10765"/>
    <cellStyle name="Input 11 14 4" xfId="43352"/>
    <cellStyle name="Input 11 14 5" xfId="43353"/>
    <cellStyle name="Input 11 15" xfId="10766"/>
    <cellStyle name="Input 11 15 2" xfId="10767"/>
    <cellStyle name="Input 11 15 2 2" xfId="43354"/>
    <cellStyle name="Input 11 15 2 3" xfId="43355"/>
    <cellStyle name="Input 11 15 3" xfId="10768"/>
    <cellStyle name="Input 11 15 4" xfId="43356"/>
    <cellStyle name="Input 11 15 5" xfId="43357"/>
    <cellStyle name="Input 11 16" xfId="10769"/>
    <cellStyle name="Input 11 16 2" xfId="10770"/>
    <cellStyle name="Input 11 16 2 2" xfId="43358"/>
    <cellStyle name="Input 11 16 2 3" xfId="43359"/>
    <cellStyle name="Input 11 16 3" xfId="10771"/>
    <cellStyle name="Input 11 16 4" xfId="43360"/>
    <cellStyle name="Input 11 16 5" xfId="43361"/>
    <cellStyle name="Input 11 17" xfId="10772"/>
    <cellStyle name="Input 11 17 2" xfId="10773"/>
    <cellStyle name="Input 11 17 2 2" xfId="43362"/>
    <cellStyle name="Input 11 17 2 3" xfId="43363"/>
    <cellStyle name="Input 11 17 3" xfId="10774"/>
    <cellStyle name="Input 11 17 4" xfId="43364"/>
    <cellStyle name="Input 11 17 5" xfId="43365"/>
    <cellStyle name="Input 11 18" xfId="10775"/>
    <cellStyle name="Input 11 18 2" xfId="10776"/>
    <cellStyle name="Input 11 18 2 2" xfId="43366"/>
    <cellStyle name="Input 11 18 2 3" xfId="43367"/>
    <cellStyle name="Input 11 18 3" xfId="10777"/>
    <cellStyle name="Input 11 18 4" xfId="43368"/>
    <cellStyle name="Input 11 18 5" xfId="43369"/>
    <cellStyle name="Input 11 19" xfId="10778"/>
    <cellStyle name="Input 11 19 2" xfId="10779"/>
    <cellStyle name="Input 11 19 2 2" xfId="43370"/>
    <cellStyle name="Input 11 19 2 3" xfId="43371"/>
    <cellStyle name="Input 11 19 3" xfId="10780"/>
    <cellStyle name="Input 11 19 4" xfId="43372"/>
    <cellStyle name="Input 11 19 5" xfId="43373"/>
    <cellStyle name="Input 11 2" xfId="10781"/>
    <cellStyle name="Input 11 2 2" xfId="10782"/>
    <cellStyle name="Input 11 2 2 2" xfId="43374"/>
    <cellStyle name="Input 11 2 2 3" xfId="43375"/>
    <cellStyle name="Input 11 2 3" xfId="10783"/>
    <cellStyle name="Input 11 2 4" xfId="43376"/>
    <cellStyle name="Input 11 2 5" xfId="43377"/>
    <cellStyle name="Input 11 20" xfId="10784"/>
    <cellStyle name="Input 11 20 2" xfId="10785"/>
    <cellStyle name="Input 11 20 2 2" xfId="43378"/>
    <cellStyle name="Input 11 20 2 3" xfId="43379"/>
    <cellStyle name="Input 11 20 3" xfId="43380"/>
    <cellStyle name="Input 11 20 4" xfId="43381"/>
    <cellStyle name="Input 11 20 5" xfId="43382"/>
    <cellStyle name="Input 11 21" xfId="43383"/>
    <cellStyle name="Input 11 22" xfId="43384"/>
    <cellStyle name="Input 11 3" xfId="10786"/>
    <cellStyle name="Input 11 3 2" xfId="10787"/>
    <cellStyle name="Input 11 3 2 2" xfId="43385"/>
    <cellStyle name="Input 11 3 2 3" xfId="43386"/>
    <cellStyle name="Input 11 3 3" xfId="10788"/>
    <cellStyle name="Input 11 3 4" xfId="43387"/>
    <cellStyle name="Input 11 3 5" xfId="43388"/>
    <cellStyle name="Input 11 4" xfId="10789"/>
    <cellStyle name="Input 11 4 2" xfId="10790"/>
    <cellStyle name="Input 11 4 2 2" xfId="43389"/>
    <cellStyle name="Input 11 4 2 3" xfId="43390"/>
    <cellStyle name="Input 11 4 3" xfId="10791"/>
    <cellStyle name="Input 11 4 4" xfId="43391"/>
    <cellStyle name="Input 11 4 5" xfId="43392"/>
    <cellStyle name="Input 11 5" xfId="10792"/>
    <cellStyle name="Input 11 5 2" xfId="10793"/>
    <cellStyle name="Input 11 5 2 2" xfId="43393"/>
    <cellStyle name="Input 11 5 2 3" xfId="43394"/>
    <cellStyle name="Input 11 5 3" xfId="10794"/>
    <cellStyle name="Input 11 5 4" xfId="43395"/>
    <cellStyle name="Input 11 5 5" xfId="43396"/>
    <cellStyle name="Input 11 6" xfId="10795"/>
    <cellStyle name="Input 11 6 2" xfId="10796"/>
    <cellStyle name="Input 11 6 2 2" xfId="43397"/>
    <cellStyle name="Input 11 6 2 3" xfId="43398"/>
    <cellStyle name="Input 11 6 3" xfId="10797"/>
    <cellStyle name="Input 11 6 4" xfId="43399"/>
    <cellStyle name="Input 11 6 5" xfId="43400"/>
    <cellStyle name="Input 11 7" xfId="10798"/>
    <cellStyle name="Input 11 7 2" xfId="10799"/>
    <cellStyle name="Input 11 7 2 2" xfId="43401"/>
    <cellStyle name="Input 11 7 2 3" xfId="43402"/>
    <cellStyle name="Input 11 7 3" xfId="10800"/>
    <cellStyle name="Input 11 7 4" xfId="43403"/>
    <cellStyle name="Input 11 7 5" xfId="43404"/>
    <cellStyle name="Input 11 8" xfId="10801"/>
    <cellStyle name="Input 11 8 2" xfId="10802"/>
    <cellStyle name="Input 11 8 2 2" xfId="43405"/>
    <cellStyle name="Input 11 8 2 3" xfId="43406"/>
    <cellStyle name="Input 11 8 3" xfId="10803"/>
    <cellStyle name="Input 11 8 4" xfId="43407"/>
    <cellStyle name="Input 11 8 5" xfId="43408"/>
    <cellStyle name="Input 11 9" xfId="10804"/>
    <cellStyle name="Input 11 9 2" xfId="10805"/>
    <cellStyle name="Input 11 9 2 2" xfId="43409"/>
    <cellStyle name="Input 11 9 2 3" xfId="43410"/>
    <cellStyle name="Input 11 9 3" xfId="10806"/>
    <cellStyle name="Input 11 9 4" xfId="43411"/>
    <cellStyle name="Input 11 9 5" xfId="43412"/>
    <cellStyle name="Input 12" xfId="10807"/>
    <cellStyle name="Input 12 10" xfId="10808"/>
    <cellStyle name="Input 12 10 10" xfId="10809"/>
    <cellStyle name="Input 12 10 10 2" xfId="10810"/>
    <cellStyle name="Input 12 10 10 2 2" xfId="43413"/>
    <cellStyle name="Input 12 10 10 2 3" xfId="43414"/>
    <cellStyle name="Input 12 10 10 3" xfId="10811"/>
    <cellStyle name="Input 12 10 10 4" xfId="43415"/>
    <cellStyle name="Input 12 10 10 5" xfId="43416"/>
    <cellStyle name="Input 12 10 11" xfId="10812"/>
    <cellStyle name="Input 12 10 11 2" xfId="10813"/>
    <cellStyle name="Input 12 10 11 2 2" xfId="43417"/>
    <cellStyle name="Input 12 10 11 2 3" xfId="43418"/>
    <cellStyle name="Input 12 10 11 3" xfId="10814"/>
    <cellStyle name="Input 12 10 11 4" xfId="43419"/>
    <cellStyle name="Input 12 10 11 5" xfId="43420"/>
    <cellStyle name="Input 12 10 12" xfId="10815"/>
    <cellStyle name="Input 12 10 12 2" xfId="10816"/>
    <cellStyle name="Input 12 10 12 2 2" xfId="43421"/>
    <cellStyle name="Input 12 10 12 2 3" xfId="43422"/>
    <cellStyle name="Input 12 10 12 3" xfId="10817"/>
    <cellStyle name="Input 12 10 12 4" xfId="43423"/>
    <cellStyle name="Input 12 10 12 5" xfId="43424"/>
    <cellStyle name="Input 12 10 13" xfId="10818"/>
    <cellStyle name="Input 12 10 13 2" xfId="10819"/>
    <cellStyle name="Input 12 10 13 2 2" xfId="43425"/>
    <cellStyle name="Input 12 10 13 2 3" xfId="43426"/>
    <cellStyle name="Input 12 10 13 3" xfId="10820"/>
    <cellStyle name="Input 12 10 13 4" xfId="43427"/>
    <cellStyle name="Input 12 10 13 5" xfId="43428"/>
    <cellStyle name="Input 12 10 14" xfId="10821"/>
    <cellStyle name="Input 12 10 14 2" xfId="10822"/>
    <cellStyle name="Input 12 10 14 2 2" xfId="43429"/>
    <cellStyle name="Input 12 10 14 2 3" xfId="43430"/>
    <cellStyle name="Input 12 10 14 3" xfId="10823"/>
    <cellStyle name="Input 12 10 14 4" xfId="43431"/>
    <cellStyle name="Input 12 10 14 5" xfId="43432"/>
    <cellStyle name="Input 12 10 15" xfId="10824"/>
    <cellStyle name="Input 12 10 15 2" xfId="10825"/>
    <cellStyle name="Input 12 10 15 2 2" xfId="43433"/>
    <cellStyle name="Input 12 10 15 2 3" xfId="43434"/>
    <cellStyle name="Input 12 10 15 3" xfId="10826"/>
    <cellStyle name="Input 12 10 15 4" xfId="43435"/>
    <cellStyle name="Input 12 10 15 5" xfId="43436"/>
    <cellStyle name="Input 12 10 16" xfId="10827"/>
    <cellStyle name="Input 12 10 16 2" xfId="10828"/>
    <cellStyle name="Input 12 10 16 2 2" xfId="43437"/>
    <cellStyle name="Input 12 10 16 2 3" xfId="43438"/>
    <cellStyle name="Input 12 10 16 3" xfId="10829"/>
    <cellStyle name="Input 12 10 16 4" xfId="43439"/>
    <cellStyle name="Input 12 10 16 5" xfId="43440"/>
    <cellStyle name="Input 12 10 17" xfId="10830"/>
    <cellStyle name="Input 12 10 17 2" xfId="10831"/>
    <cellStyle name="Input 12 10 17 2 2" xfId="43441"/>
    <cellStyle name="Input 12 10 17 2 3" xfId="43442"/>
    <cellStyle name="Input 12 10 17 3" xfId="10832"/>
    <cellStyle name="Input 12 10 17 4" xfId="43443"/>
    <cellStyle name="Input 12 10 17 5" xfId="43444"/>
    <cellStyle name="Input 12 10 18" xfId="10833"/>
    <cellStyle name="Input 12 10 18 2" xfId="10834"/>
    <cellStyle name="Input 12 10 18 2 2" xfId="43445"/>
    <cellStyle name="Input 12 10 18 2 3" xfId="43446"/>
    <cellStyle name="Input 12 10 18 3" xfId="10835"/>
    <cellStyle name="Input 12 10 18 4" xfId="43447"/>
    <cellStyle name="Input 12 10 18 5" xfId="43448"/>
    <cellStyle name="Input 12 10 19" xfId="10836"/>
    <cellStyle name="Input 12 10 19 2" xfId="10837"/>
    <cellStyle name="Input 12 10 19 2 2" xfId="43449"/>
    <cellStyle name="Input 12 10 19 2 3" xfId="43450"/>
    <cellStyle name="Input 12 10 19 3" xfId="10838"/>
    <cellStyle name="Input 12 10 19 4" xfId="43451"/>
    <cellStyle name="Input 12 10 19 5" xfId="43452"/>
    <cellStyle name="Input 12 10 2" xfId="10839"/>
    <cellStyle name="Input 12 10 2 2" xfId="10840"/>
    <cellStyle name="Input 12 10 2 2 2" xfId="43453"/>
    <cellStyle name="Input 12 10 2 2 3" xfId="43454"/>
    <cellStyle name="Input 12 10 2 3" xfId="10841"/>
    <cellStyle name="Input 12 10 2 4" xfId="43455"/>
    <cellStyle name="Input 12 10 2 5" xfId="43456"/>
    <cellStyle name="Input 12 10 20" xfId="10842"/>
    <cellStyle name="Input 12 10 20 2" xfId="10843"/>
    <cellStyle name="Input 12 10 20 2 2" xfId="43457"/>
    <cellStyle name="Input 12 10 20 2 3" xfId="43458"/>
    <cellStyle name="Input 12 10 20 3" xfId="43459"/>
    <cellStyle name="Input 12 10 20 4" xfId="43460"/>
    <cellStyle name="Input 12 10 20 5" xfId="43461"/>
    <cellStyle name="Input 12 10 21" xfId="43462"/>
    <cellStyle name="Input 12 10 22" xfId="43463"/>
    <cellStyle name="Input 12 10 3" xfId="10844"/>
    <cellStyle name="Input 12 10 3 2" xfId="10845"/>
    <cellStyle name="Input 12 10 3 2 2" xfId="43464"/>
    <cellStyle name="Input 12 10 3 2 3" xfId="43465"/>
    <cellStyle name="Input 12 10 3 3" xfId="10846"/>
    <cellStyle name="Input 12 10 3 4" xfId="43466"/>
    <cellStyle name="Input 12 10 3 5" xfId="43467"/>
    <cellStyle name="Input 12 10 4" xfId="10847"/>
    <cellStyle name="Input 12 10 4 2" xfId="10848"/>
    <cellStyle name="Input 12 10 4 2 2" xfId="43468"/>
    <cellStyle name="Input 12 10 4 2 3" xfId="43469"/>
    <cellStyle name="Input 12 10 4 3" xfId="10849"/>
    <cellStyle name="Input 12 10 4 4" xfId="43470"/>
    <cellStyle name="Input 12 10 4 5" xfId="43471"/>
    <cellStyle name="Input 12 10 5" xfId="10850"/>
    <cellStyle name="Input 12 10 5 2" xfId="10851"/>
    <cellStyle name="Input 12 10 5 2 2" xfId="43472"/>
    <cellStyle name="Input 12 10 5 2 3" xfId="43473"/>
    <cellStyle name="Input 12 10 5 3" xfId="10852"/>
    <cellStyle name="Input 12 10 5 4" xfId="43474"/>
    <cellStyle name="Input 12 10 5 5" xfId="43475"/>
    <cellStyle name="Input 12 10 6" xfId="10853"/>
    <cellStyle name="Input 12 10 6 2" xfId="10854"/>
    <cellStyle name="Input 12 10 6 2 2" xfId="43476"/>
    <cellStyle name="Input 12 10 6 2 3" xfId="43477"/>
    <cellStyle name="Input 12 10 6 3" xfId="10855"/>
    <cellStyle name="Input 12 10 6 4" xfId="43478"/>
    <cellStyle name="Input 12 10 6 5" xfId="43479"/>
    <cellStyle name="Input 12 10 7" xfId="10856"/>
    <cellStyle name="Input 12 10 7 2" xfId="10857"/>
    <cellStyle name="Input 12 10 7 2 2" xfId="43480"/>
    <cellStyle name="Input 12 10 7 2 3" xfId="43481"/>
    <cellStyle name="Input 12 10 7 3" xfId="10858"/>
    <cellStyle name="Input 12 10 7 4" xfId="43482"/>
    <cellStyle name="Input 12 10 7 5" xfId="43483"/>
    <cellStyle name="Input 12 10 8" xfId="10859"/>
    <cellStyle name="Input 12 10 8 2" xfId="10860"/>
    <cellStyle name="Input 12 10 8 2 2" xfId="43484"/>
    <cellStyle name="Input 12 10 8 2 3" xfId="43485"/>
    <cellStyle name="Input 12 10 8 3" xfId="10861"/>
    <cellStyle name="Input 12 10 8 4" xfId="43486"/>
    <cellStyle name="Input 12 10 8 5" xfId="43487"/>
    <cellStyle name="Input 12 10 9" xfId="10862"/>
    <cellStyle name="Input 12 10 9 2" xfId="10863"/>
    <cellStyle name="Input 12 10 9 2 2" xfId="43488"/>
    <cellStyle name="Input 12 10 9 2 3" xfId="43489"/>
    <cellStyle name="Input 12 10 9 3" xfId="10864"/>
    <cellStyle name="Input 12 10 9 4" xfId="43490"/>
    <cellStyle name="Input 12 10 9 5" xfId="43491"/>
    <cellStyle name="Input 12 11" xfId="10865"/>
    <cellStyle name="Input 12 11 10" xfId="10866"/>
    <cellStyle name="Input 12 11 10 2" xfId="10867"/>
    <cellStyle name="Input 12 11 10 2 2" xfId="43492"/>
    <cellStyle name="Input 12 11 10 2 3" xfId="43493"/>
    <cellStyle name="Input 12 11 10 3" xfId="10868"/>
    <cellStyle name="Input 12 11 10 4" xfId="43494"/>
    <cellStyle name="Input 12 11 10 5" xfId="43495"/>
    <cellStyle name="Input 12 11 11" xfId="10869"/>
    <cellStyle name="Input 12 11 11 2" xfId="10870"/>
    <cellStyle name="Input 12 11 11 2 2" xfId="43496"/>
    <cellStyle name="Input 12 11 11 2 3" xfId="43497"/>
    <cellStyle name="Input 12 11 11 3" xfId="10871"/>
    <cellStyle name="Input 12 11 11 4" xfId="43498"/>
    <cellStyle name="Input 12 11 11 5" xfId="43499"/>
    <cellStyle name="Input 12 11 12" xfId="10872"/>
    <cellStyle name="Input 12 11 12 2" xfId="10873"/>
    <cellStyle name="Input 12 11 12 2 2" xfId="43500"/>
    <cellStyle name="Input 12 11 12 2 3" xfId="43501"/>
    <cellStyle name="Input 12 11 12 3" xfId="10874"/>
    <cellStyle name="Input 12 11 12 4" xfId="43502"/>
    <cellStyle name="Input 12 11 12 5" xfId="43503"/>
    <cellStyle name="Input 12 11 13" xfId="10875"/>
    <cellStyle name="Input 12 11 13 2" xfId="10876"/>
    <cellStyle name="Input 12 11 13 2 2" xfId="43504"/>
    <cellStyle name="Input 12 11 13 2 3" xfId="43505"/>
    <cellStyle name="Input 12 11 13 3" xfId="10877"/>
    <cellStyle name="Input 12 11 13 4" xfId="43506"/>
    <cellStyle name="Input 12 11 13 5" xfId="43507"/>
    <cellStyle name="Input 12 11 14" xfId="10878"/>
    <cellStyle name="Input 12 11 14 2" xfId="10879"/>
    <cellStyle name="Input 12 11 14 2 2" xfId="43508"/>
    <cellStyle name="Input 12 11 14 2 3" xfId="43509"/>
    <cellStyle name="Input 12 11 14 3" xfId="10880"/>
    <cellStyle name="Input 12 11 14 4" xfId="43510"/>
    <cellStyle name="Input 12 11 14 5" xfId="43511"/>
    <cellStyle name="Input 12 11 15" xfId="10881"/>
    <cellStyle name="Input 12 11 15 2" xfId="10882"/>
    <cellStyle name="Input 12 11 15 2 2" xfId="43512"/>
    <cellStyle name="Input 12 11 15 2 3" xfId="43513"/>
    <cellStyle name="Input 12 11 15 3" xfId="10883"/>
    <cellStyle name="Input 12 11 15 4" xfId="43514"/>
    <cellStyle name="Input 12 11 15 5" xfId="43515"/>
    <cellStyle name="Input 12 11 16" xfId="10884"/>
    <cellStyle name="Input 12 11 16 2" xfId="10885"/>
    <cellStyle name="Input 12 11 16 2 2" xfId="43516"/>
    <cellStyle name="Input 12 11 16 2 3" xfId="43517"/>
    <cellStyle name="Input 12 11 16 3" xfId="10886"/>
    <cellStyle name="Input 12 11 16 4" xfId="43518"/>
    <cellStyle name="Input 12 11 16 5" xfId="43519"/>
    <cellStyle name="Input 12 11 17" xfId="10887"/>
    <cellStyle name="Input 12 11 17 2" xfId="10888"/>
    <cellStyle name="Input 12 11 17 2 2" xfId="43520"/>
    <cellStyle name="Input 12 11 17 2 3" xfId="43521"/>
    <cellStyle name="Input 12 11 17 3" xfId="10889"/>
    <cellStyle name="Input 12 11 17 4" xfId="43522"/>
    <cellStyle name="Input 12 11 17 5" xfId="43523"/>
    <cellStyle name="Input 12 11 18" xfId="10890"/>
    <cellStyle name="Input 12 11 18 2" xfId="10891"/>
    <cellStyle name="Input 12 11 18 2 2" xfId="43524"/>
    <cellStyle name="Input 12 11 18 2 3" xfId="43525"/>
    <cellStyle name="Input 12 11 18 3" xfId="10892"/>
    <cellStyle name="Input 12 11 18 4" xfId="43526"/>
    <cellStyle name="Input 12 11 18 5" xfId="43527"/>
    <cellStyle name="Input 12 11 19" xfId="10893"/>
    <cellStyle name="Input 12 11 19 2" xfId="10894"/>
    <cellStyle name="Input 12 11 19 2 2" xfId="43528"/>
    <cellStyle name="Input 12 11 19 2 3" xfId="43529"/>
    <cellStyle name="Input 12 11 19 3" xfId="10895"/>
    <cellStyle name="Input 12 11 19 4" xfId="43530"/>
    <cellStyle name="Input 12 11 19 5" xfId="43531"/>
    <cellStyle name="Input 12 11 2" xfId="10896"/>
    <cellStyle name="Input 12 11 2 2" xfId="10897"/>
    <cellStyle name="Input 12 11 2 2 2" xfId="43532"/>
    <cellStyle name="Input 12 11 2 2 3" xfId="43533"/>
    <cellStyle name="Input 12 11 2 3" xfId="10898"/>
    <cellStyle name="Input 12 11 2 4" xfId="43534"/>
    <cellStyle name="Input 12 11 2 5" xfId="43535"/>
    <cellStyle name="Input 12 11 20" xfId="10899"/>
    <cellStyle name="Input 12 11 20 2" xfId="10900"/>
    <cellStyle name="Input 12 11 20 2 2" xfId="43536"/>
    <cellStyle name="Input 12 11 20 2 3" xfId="43537"/>
    <cellStyle name="Input 12 11 20 3" xfId="43538"/>
    <cellStyle name="Input 12 11 20 4" xfId="43539"/>
    <cellStyle name="Input 12 11 20 5" xfId="43540"/>
    <cellStyle name="Input 12 11 21" xfId="43541"/>
    <cellStyle name="Input 12 11 22" xfId="43542"/>
    <cellStyle name="Input 12 11 3" xfId="10901"/>
    <cellStyle name="Input 12 11 3 2" xfId="10902"/>
    <cellStyle name="Input 12 11 3 2 2" xfId="43543"/>
    <cellStyle name="Input 12 11 3 2 3" xfId="43544"/>
    <cellStyle name="Input 12 11 3 3" xfId="10903"/>
    <cellStyle name="Input 12 11 3 4" xfId="43545"/>
    <cellStyle name="Input 12 11 3 5" xfId="43546"/>
    <cellStyle name="Input 12 11 4" xfId="10904"/>
    <cellStyle name="Input 12 11 4 2" xfId="10905"/>
    <cellStyle name="Input 12 11 4 2 2" xfId="43547"/>
    <cellStyle name="Input 12 11 4 2 3" xfId="43548"/>
    <cellStyle name="Input 12 11 4 3" xfId="10906"/>
    <cellStyle name="Input 12 11 4 4" xfId="43549"/>
    <cellStyle name="Input 12 11 4 5" xfId="43550"/>
    <cellStyle name="Input 12 11 5" xfId="10907"/>
    <cellStyle name="Input 12 11 5 2" xfId="10908"/>
    <cellStyle name="Input 12 11 5 2 2" xfId="43551"/>
    <cellStyle name="Input 12 11 5 2 3" xfId="43552"/>
    <cellStyle name="Input 12 11 5 3" xfId="10909"/>
    <cellStyle name="Input 12 11 5 4" xfId="43553"/>
    <cellStyle name="Input 12 11 5 5" xfId="43554"/>
    <cellStyle name="Input 12 11 6" xfId="10910"/>
    <cellStyle name="Input 12 11 6 2" xfId="10911"/>
    <cellStyle name="Input 12 11 6 2 2" xfId="43555"/>
    <cellStyle name="Input 12 11 6 2 3" xfId="43556"/>
    <cellStyle name="Input 12 11 6 3" xfId="10912"/>
    <cellStyle name="Input 12 11 6 4" xfId="43557"/>
    <cellStyle name="Input 12 11 6 5" xfId="43558"/>
    <cellStyle name="Input 12 11 7" xfId="10913"/>
    <cellStyle name="Input 12 11 7 2" xfId="10914"/>
    <cellStyle name="Input 12 11 7 2 2" xfId="43559"/>
    <cellStyle name="Input 12 11 7 2 3" xfId="43560"/>
    <cellStyle name="Input 12 11 7 3" xfId="10915"/>
    <cellStyle name="Input 12 11 7 4" xfId="43561"/>
    <cellStyle name="Input 12 11 7 5" xfId="43562"/>
    <cellStyle name="Input 12 11 8" xfId="10916"/>
    <cellStyle name="Input 12 11 8 2" xfId="10917"/>
    <cellStyle name="Input 12 11 8 2 2" xfId="43563"/>
    <cellStyle name="Input 12 11 8 2 3" xfId="43564"/>
    <cellStyle name="Input 12 11 8 3" xfId="10918"/>
    <cellStyle name="Input 12 11 8 4" xfId="43565"/>
    <cellStyle name="Input 12 11 8 5" xfId="43566"/>
    <cellStyle name="Input 12 11 9" xfId="10919"/>
    <cellStyle name="Input 12 11 9 2" xfId="10920"/>
    <cellStyle name="Input 12 11 9 2 2" xfId="43567"/>
    <cellStyle name="Input 12 11 9 2 3" xfId="43568"/>
    <cellStyle name="Input 12 11 9 3" xfId="10921"/>
    <cellStyle name="Input 12 11 9 4" xfId="43569"/>
    <cellStyle name="Input 12 11 9 5" xfId="43570"/>
    <cellStyle name="Input 12 12" xfId="10922"/>
    <cellStyle name="Input 12 12 10" xfId="10923"/>
    <cellStyle name="Input 12 12 10 2" xfId="10924"/>
    <cellStyle name="Input 12 12 10 2 2" xfId="43571"/>
    <cellStyle name="Input 12 12 10 2 3" xfId="43572"/>
    <cellStyle name="Input 12 12 10 3" xfId="10925"/>
    <cellStyle name="Input 12 12 10 4" xfId="43573"/>
    <cellStyle name="Input 12 12 10 5" xfId="43574"/>
    <cellStyle name="Input 12 12 11" xfId="10926"/>
    <cellStyle name="Input 12 12 11 2" xfId="10927"/>
    <cellStyle name="Input 12 12 11 2 2" xfId="43575"/>
    <cellStyle name="Input 12 12 11 2 3" xfId="43576"/>
    <cellStyle name="Input 12 12 11 3" xfId="10928"/>
    <cellStyle name="Input 12 12 11 4" xfId="43577"/>
    <cellStyle name="Input 12 12 11 5" xfId="43578"/>
    <cellStyle name="Input 12 12 12" xfId="10929"/>
    <cellStyle name="Input 12 12 12 2" xfId="10930"/>
    <cellStyle name="Input 12 12 12 2 2" xfId="43579"/>
    <cellStyle name="Input 12 12 12 2 3" xfId="43580"/>
    <cellStyle name="Input 12 12 12 3" xfId="10931"/>
    <cellStyle name="Input 12 12 12 4" xfId="43581"/>
    <cellStyle name="Input 12 12 12 5" xfId="43582"/>
    <cellStyle name="Input 12 12 13" xfId="10932"/>
    <cellStyle name="Input 12 12 13 2" xfId="10933"/>
    <cellStyle name="Input 12 12 13 2 2" xfId="43583"/>
    <cellStyle name="Input 12 12 13 2 3" xfId="43584"/>
    <cellStyle name="Input 12 12 13 3" xfId="10934"/>
    <cellStyle name="Input 12 12 13 4" xfId="43585"/>
    <cellStyle name="Input 12 12 13 5" xfId="43586"/>
    <cellStyle name="Input 12 12 14" xfId="10935"/>
    <cellStyle name="Input 12 12 14 2" xfId="10936"/>
    <cellStyle name="Input 12 12 14 2 2" xfId="43587"/>
    <cellStyle name="Input 12 12 14 2 3" xfId="43588"/>
    <cellStyle name="Input 12 12 14 3" xfId="10937"/>
    <cellStyle name="Input 12 12 14 4" xfId="43589"/>
    <cellStyle name="Input 12 12 14 5" xfId="43590"/>
    <cellStyle name="Input 12 12 15" xfId="10938"/>
    <cellStyle name="Input 12 12 15 2" xfId="10939"/>
    <cellStyle name="Input 12 12 15 2 2" xfId="43591"/>
    <cellStyle name="Input 12 12 15 2 3" xfId="43592"/>
    <cellStyle name="Input 12 12 15 3" xfId="10940"/>
    <cellStyle name="Input 12 12 15 4" xfId="43593"/>
    <cellStyle name="Input 12 12 15 5" xfId="43594"/>
    <cellStyle name="Input 12 12 16" xfId="10941"/>
    <cellStyle name="Input 12 12 16 2" xfId="10942"/>
    <cellStyle name="Input 12 12 16 2 2" xfId="43595"/>
    <cellStyle name="Input 12 12 16 2 3" xfId="43596"/>
    <cellStyle name="Input 12 12 16 3" xfId="10943"/>
    <cellStyle name="Input 12 12 16 4" xfId="43597"/>
    <cellStyle name="Input 12 12 16 5" xfId="43598"/>
    <cellStyle name="Input 12 12 17" xfId="10944"/>
    <cellStyle name="Input 12 12 17 2" xfId="10945"/>
    <cellStyle name="Input 12 12 17 2 2" xfId="43599"/>
    <cellStyle name="Input 12 12 17 2 3" xfId="43600"/>
    <cellStyle name="Input 12 12 17 3" xfId="10946"/>
    <cellStyle name="Input 12 12 17 4" xfId="43601"/>
    <cellStyle name="Input 12 12 17 5" xfId="43602"/>
    <cellStyle name="Input 12 12 18" xfId="10947"/>
    <cellStyle name="Input 12 12 18 2" xfId="10948"/>
    <cellStyle name="Input 12 12 18 2 2" xfId="43603"/>
    <cellStyle name="Input 12 12 18 2 3" xfId="43604"/>
    <cellStyle name="Input 12 12 18 3" xfId="10949"/>
    <cellStyle name="Input 12 12 18 4" xfId="43605"/>
    <cellStyle name="Input 12 12 18 5" xfId="43606"/>
    <cellStyle name="Input 12 12 19" xfId="10950"/>
    <cellStyle name="Input 12 12 19 2" xfId="10951"/>
    <cellStyle name="Input 12 12 19 2 2" xfId="43607"/>
    <cellStyle name="Input 12 12 19 2 3" xfId="43608"/>
    <cellStyle name="Input 12 12 19 3" xfId="10952"/>
    <cellStyle name="Input 12 12 19 4" xfId="43609"/>
    <cellStyle name="Input 12 12 19 5" xfId="43610"/>
    <cellStyle name="Input 12 12 2" xfId="10953"/>
    <cellStyle name="Input 12 12 2 2" xfId="10954"/>
    <cellStyle name="Input 12 12 2 2 2" xfId="43611"/>
    <cellStyle name="Input 12 12 2 2 3" xfId="43612"/>
    <cellStyle name="Input 12 12 2 3" xfId="10955"/>
    <cellStyle name="Input 12 12 2 4" xfId="43613"/>
    <cellStyle name="Input 12 12 2 5" xfId="43614"/>
    <cellStyle name="Input 12 12 20" xfId="10956"/>
    <cellStyle name="Input 12 12 20 2" xfId="10957"/>
    <cellStyle name="Input 12 12 20 2 2" xfId="43615"/>
    <cellStyle name="Input 12 12 20 2 3" xfId="43616"/>
    <cellStyle name="Input 12 12 20 3" xfId="43617"/>
    <cellStyle name="Input 12 12 20 4" xfId="43618"/>
    <cellStyle name="Input 12 12 20 5" xfId="43619"/>
    <cellStyle name="Input 12 12 21" xfId="43620"/>
    <cellStyle name="Input 12 12 22" xfId="43621"/>
    <cellStyle name="Input 12 12 3" xfId="10958"/>
    <cellStyle name="Input 12 12 3 2" xfId="10959"/>
    <cellStyle name="Input 12 12 3 2 2" xfId="43622"/>
    <cellStyle name="Input 12 12 3 2 3" xfId="43623"/>
    <cellStyle name="Input 12 12 3 3" xfId="10960"/>
    <cellStyle name="Input 12 12 3 4" xfId="43624"/>
    <cellStyle name="Input 12 12 3 5" xfId="43625"/>
    <cellStyle name="Input 12 12 4" xfId="10961"/>
    <cellStyle name="Input 12 12 4 2" xfId="10962"/>
    <cellStyle name="Input 12 12 4 2 2" xfId="43626"/>
    <cellStyle name="Input 12 12 4 2 3" xfId="43627"/>
    <cellStyle name="Input 12 12 4 3" xfId="10963"/>
    <cellStyle name="Input 12 12 4 4" xfId="43628"/>
    <cellStyle name="Input 12 12 4 5" xfId="43629"/>
    <cellStyle name="Input 12 12 5" xfId="10964"/>
    <cellStyle name="Input 12 12 5 2" xfId="10965"/>
    <cellStyle name="Input 12 12 5 2 2" xfId="43630"/>
    <cellStyle name="Input 12 12 5 2 3" xfId="43631"/>
    <cellStyle name="Input 12 12 5 3" xfId="10966"/>
    <cellStyle name="Input 12 12 5 4" xfId="43632"/>
    <cellStyle name="Input 12 12 5 5" xfId="43633"/>
    <cellStyle name="Input 12 12 6" xfId="10967"/>
    <cellStyle name="Input 12 12 6 2" xfId="10968"/>
    <cellStyle name="Input 12 12 6 2 2" xfId="43634"/>
    <cellStyle name="Input 12 12 6 2 3" xfId="43635"/>
    <cellStyle name="Input 12 12 6 3" xfId="10969"/>
    <cellStyle name="Input 12 12 6 4" xfId="43636"/>
    <cellStyle name="Input 12 12 6 5" xfId="43637"/>
    <cellStyle name="Input 12 12 7" xfId="10970"/>
    <cellStyle name="Input 12 12 7 2" xfId="10971"/>
    <cellStyle name="Input 12 12 7 2 2" xfId="43638"/>
    <cellStyle name="Input 12 12 7 2 3" xfId="43639"/>
    <cellStyle name="Input 12 12 7 3" xfId="10972"/>
    <cellStyle name="Input 12 12 7 4" xfId="43640"/>
    <cellStyle name="Input 12 12 7 5" xfId="43641"/>
    <cellStyle name="Input 12 12 8" xfId="10973"/>
    <cellStyle name="Input 12 12 8 2" xfId="10974"/>
    <cellStyle name="Input 12 12 8 2 2" xfId="43642"/>
    <cellStyle name="Input 12 12 8 2 3" xfId="43643"/>
    <cellStyle name="Input 12 12 8 3" xfId="10975"/>
    <cellStyle name="Input 12 12 8 4" xfId="43644"/>
    <cellStyle name="Input 12 12 8 5" xfId="43645"/>
    <cellStyle name="Input 12 12 9" xfId="10976"/>
    <cellStyle name="Input 12 12 9 2" xfId="10977"/>
    <cellStyle name="Input 12 12 9 2 2" xfId="43646"/>
    <cellStyle name="Input 12 12 9 2 3" xfId="43647"/>
    <cellStyle name="Input 12 12 9 3" xfId="10978"/>
    <cellStyle name="Input 12 12 9 4" xfId="43648"/>
    <cellStyle name="Input 12 12 9 5" xfId="43649"/>
    <cellStyle name="Input 12 13" xfId="10979"/>
    <cellStyle name="Input 12 13 10" xfId="10980"/>
    <cellStyle name="Input 12 13 10 2" xfId="10981"/>
    <cellStyle name="Input 12 13 10 2 2" xfId="43650"/>
    <cellStyle name="Input 12 13 10 2 3" xfId="43651"/>
    <cellStyle name="Input 12 13 10 3" xfId="10982"/>
    <cellStyle name="Input 12 13 10 4" xfId="43652"/>
    <cellStyle name="Input 12 13 10 5" xfId="43653"/>
    <cellStyle name="Input 12 13 11" xfId="10983"/>
    <cellStyle name="Input 12 13 11 2" xfId="10984"/>
    <cellStyle name="Input 12 13 11 2 2" xfId="43654"/>
    <cellStyle name="Input 12 13 11 2 3" xfId="43655"/>
    <cellStyle name="Input 12 13 11 3" xfId="10985"/>
    <cellStyle name="Input 12 13 11 4" xfId="43656"/>
    <cellStyle name="Input 12 13 11 5" xfId="43657"/>
    <cellStyle name="Input 12 13 12" xfId="10986"/>
    <cellStyle name="Input 12 13 12 2" xfId="10987"/>
    <cellStyle name="Input 12 13 12 2 2" xfId="43658"/>
    <cellStyle name="Input 12 13 12 2 3" xfId="43659"/>
    <cellStyle name="Input 12 13 12 3" xfId="10988"/>
    <cellStyle name="Input 12 13 12 4" xfId="43660"/>
    <cellStyle name="Input 12 13 12 5" xfId="43661"/>
    <cellStyle name="Input 12 13 13" xfId="10989"/>
    <cellStyle name="Input 12 13 13 2" xfId="10990"/>
    <cellStyle name="Input 12 13 13 2 2" xfId="43662"/>
    <cellStyle name="Input 12 13 13 2 3" xfId="43663"/>
    <cellStyle name="Input 12 13 13 3" xfId="10991"/>
    <cellStyle name="Input 12 13 13 4" xfId="43664"/>
    <cellStyle name="Input 12 13 13 5" xfId="43665"/>
    <cellStyle name="Input 12 13 14" xfId="10992"/>
    <cellStyle name="Input 12 13 14 2" xfId="10993"/>
    <cellStyle name="Input 12 13 14 2 2" xfId="43666"/>
    <cellStyle name="Input 12 13 14 2 3" xfId="43667"/>
    <cellStyle name="Input 12 13 14 3" xfId="10994"/>
    <cellStyle name="Input 12 13 14 4" xfId="43668"/>
    <cellStyle name="Input 12 13 14 5" xfId="43669"/>
    <cellStyle name="Input 12 13 15" xfId="10995"/>
    <cellStyle name="Input 12 13 15 2" xfId="10996"/>
    <cellStyle name="Input 12 13 15 2 2" xfId="43670"/>
    <cellStyle name="Input 12 13 15 2 3" xfId="43671"/>
    <cellStyle name="Input 12 13 15 3" xfId="10997"/>
    <cellStyle name="Input 12 13 15 4" xfId="43672"/>
    <cellStyle name="Input 12 13 15 5" xfId="43673"/>
    <cellStyle name="Input 12 13 16" xfId="10998"/>
    <cellStyle name="Input 12 13 16 2" xfId="10999"/>
    <cellStyle name="Input 12 13 16 2 2" xfId="43674"/>
    <cellStyle name="Input 12 13 16 2 3" xfId="43675"/>
    <cellStyle name="Input 12 13 16 3" xfId="11000"/>
    <cellStyle name="Input 12 13 16 4" xfId="43676"/>
    <cellStyle name="Input 12 13 16 5" xfId="43677"/>
    <cellStyle name="Input 12 13 17" xfId="11001"/>
    <cellStyle name="Input 12 13 17 2" xfId="11002"/>
    <cellStyle name="Input 12 13 17 2 2" xfId="43678"/>
    <cellStyle name="Input 12 13 17 2 3" xfId="43679"/>
    <cellStyle name="Input 12 13 17 3" xfId="11003"/>
    <cellStyle name="Input 12 13 17 4" xfId="43680"/>
    <cellStyle name="Input 12 13 17 5" xfId="43681"/>
    <cellStyle name="Input 12 13 18" xfId="11004"/>
    <cellStyle name="Input 12 13 18 2" xfId="11005"/>
    <cellStyle name="Input 12 13 18 2 2" xfId="43682"/>
    <cellStyle name="Input 12 13 18 2 3" xfId="43683"/>
    <cellStyle name="Input 12 13 18 3" xfId="11006"/>
    <cellStyle name="Input 12 13 18 4" xfId="43684"/>
    <cellStyle name="Input 12 13 18 5" xfId="43685"/>
    <cellStyle name="Input 12 13 19" xfId="11007"/>
    <cellStyle name="Input 12 13 19 2" xfId="11008"/>
    <cellStyle name="Input 12 13 19 2 2" xfId="43686"/>
    <cellStyle name="Input 12 13 19 2 3" xfId="43687"/>
    <cellStyle name="Input 12 13 19 3" xfId="11009"/>
    <cellStyle name="Input 12 13 19 4" xfId="43688"/>
    <cellStyle name="Input 12 13 19 5" xfId="43689"/>
    <cellStyle name="Input 12 13 2" xfId="11010"/>
    <cellStyle name="Input 12 13 2 2" xfId="11011"/>
    <cellStyle name="Input 12 13 2 2 2" xfId="43690"/>
    <cellStyle name="Input 12 13 2 2 3" xfId="43691"/>
    <cellStyle name="Input 12 13 2 3" xfId="11012"/>
    <cellStyle name="Input 12 13 2 4" xfId="43692"/>
    <cellStyle name="Input 12 13 2 5" xfId="43693"/>
    <cellStyle name="Input 12 13 20" xfId="11013"/>
    <cellStyle name="Input 12 13 20 2" xfId="11014"/>
    <cellStyle name="Input 12 13 20 2 2" xfId="43694"/>
    <cellStyle name="Input 12 13 20 2 3" xfId="43695"/>
    <cellStyle name="Input 12 13 20 3" xfId="43696"/>
    <cellStyle name="Input 12 13 20 4" xfId="43697"/>
    <cellStyle name="Input 12 13 20 5" xfId="43698"/>
    <cellStyle name="Input 12 13 21" xfId="43699"/>
    <cellStyle name="Input 12 13 22" xfId="43700"/>
    <cellStyle name="Input 12 13 3" xfId="11015"/>
    <cellStyle name="Input 12 13 3 2" xfId="11016"/>
    <cellStyle name="Input 12 13 3 2 2" xfId="43701"/>
    <cellStyle name="Input 12 13 3 2 3" xfId="43702"/>
    <cellStyle name="Input 12 13 3 3" xfId="11017"/>
    <cellStyle name="Input 12 13 3 4" xfId="43703"/>
    <cellStyle name="Input 12 13 3 5" xfId="43704"/>
    <cellStyle name="Input 12 13 4" xfId="11018"/>
    <cellStyle name="Input 12 13 4 2" xfId="11019"/>
    <cellStyle name="Input 12 13 4 2 2" xfId="43705"/>
    <cellStyle name="Input 12 13 4 2 3" xfId="43706"/>
    <cellStyle name="Input 12 13 4 3" xfId="11020"/>
    <cellStyle name="Input 12 13 4 4" xfId="43707"/>
    <cellStyle name="Input 12 13 4 5" xfId="43708"/>
    <cellStyle name="Input 12 13 5" xfId="11021"/>
    <cellStyle name="Input 12 13 5 2" xfId="11022"/>
    <cellStyle name="Input 12 13 5 2 2" xfId="43709"/>
    <cellStyle name="Input 12 13 5 2 3" xfId="43710"/>
    <cellStyle name="Input 12 13 5 3" xfId="11023"/>
    <cellStyle name="Input 12 13 5 4" xfId="43711"/>
    <cellStyle name="Input 12 13 5 5" xfId="43712"/>
    <cellStyle name="Input 12 13 6" xfId="11024"/>
    <cellStyle name="Input 12 13 6 2" xfId="11025"/>
    <cellStyle name="Input 12 13 6 2 2" xfId="43713"/>
    <cellStyle name="Input 12 13 6 2 3" xfId="43714"/>
    <cellStyle name="Input 12 13 6 3" xfId="11026"/>
    <cellStyle name="Input 12 13 6 4" xfId="43715"/>
    <cellStyle name="Input 12 13 6 5" xfId="43716"/>
    <cellStyle name="Input 12 13 7" xfId="11027"/>
    <cellStyle name="Input 12 13 7 2" xfId="11028"/>
    <cellStyle name="Input 12 13 7 2 2" xfId="43717"/>
    <cellStyle name="Input 12 13 7 2 3" xfId="43718"/>
    <cellStyle name="Input 12 13 7 3" xfId="11029"/>
    <cellStyle name="Input 12 13 7 4" xfId="43719"/>
    <cellStyle name="Input 12 13 7 5" xfId="43720"/>
    <cellStyle name="Input 12 13 8" xfId="11030"/>
    <cellStyle name="Input 12 13 8 2" xfId="11031"/>
    <cellStyle name="Input 12 13 8 2 2" xfId="43721"/>
    <cellStyle name="Input 12 13 8 2 3" xfId="43722"/>
    <cellStyle name="Input 12 13 8 3" xfId="11032"/>
    <cellStyle name="Input 12 13 8 4" xfId="43723"/>
    <cellStyle name="Input 12 13 8 5" xfId="43724"/>
    <cellStyle name="Input 12 13 9" xfId="11033"/>
    <cellStyle name="Input 12 13 9 2" xfId="11034"/>
    <cellStyle name="Input 12 13 9 2 2" xfId="43725"/>
    <cellStyle name="Input 12 13 9 2 3" xfId="43726"/>
    <cellStyle name="Input 12 13 9 3" xfId="11035"/>
    <cellStyle name="Input 12 13 9 4" xfId="43727"/>
    <cellStyle name="Input 12 13 9 5" xfId="43728"/>
    <cellStyle name="Input 12 14" xfId="11036"/>
    <cellStyle name="Input 12 14 10" xfId="11037"/>
    <cellStyle name="Input 12 14 10 2" xfId="11038"/>
    <cellStyle name="Input 12 14 10 2 2" xfId="43729"/>
    <cellStyle name="Input 12 14 10 2 3" xfId="43730"/>
    <cellStyle name="Input 12 14 10 3" xfId="11039"/>
    <cellStyle name="Input 12 14 10 4" xfId="43731"/>
    <cellStyle name="Input 12 14 10 5" xfId="43732"/>
    <cellStyle name="Input 12 14 11" xfId="11040"/>
    <cellStyle name="Input 12 14 11 2" xfId="11041"/>
    <cellStyle name="Input 12 14 11 2 2" xfId="43733"/>
    <cellStyle name="Input 12 14 11 2 3" xfId="43734"/>
    <cellStyle name="Input 12 14 11 3" xfId="11042"/>
    <cellStyle name="Input 12 14 11 4" xfId="43735"/>
    <cellStyle name="Input 12 14 11 5" xfId="43736"/>
    <cellStyle name="Input 12 14 12" xfId="11043"/>
    <cellStyle name="Input 12 14 12 2" xfId="11044"/>
    <cellStyle name="Input 12 14 12 2 2" xfId="43737"/>
    <cellStyle name="Input 12 14 12 2 3" xfId="43738"/>
    <cellStyle name="Input 12 14 12 3" xfId="11045"/>
    <cellStyle name="Input 12 14 12 4" xfId="43739"/>
    <cellStyle name="Input 12 14 12 5" xfId="43740"/>
    <cellStyle name="Input 12 14 13" xfId="11046"/>
    <cellStyle name="Input 12 14 13 2" xfId="11047"/>
    <cellStyle name="Input 12 14 13 2 2" xfId="43741"/>
    <cellStyle name="Input 12 14 13 2 3" xfId="43742"/>
    <cellStyle name="Input 12 14 13 3" xfId="11048"/>
    <cellStyle name="Input 12 14 13 4" xfId="43743"/>
    <cellStyle name="Input 12 14 13 5" xfId="43744"/>
    <cellStyle name="Input 12 14 14" xfId="11049"/>
    <cellStyle name="Input 12 14 14 2" xfId="11050"/>
    <cellStyle name="Input 12 14 14 2 2" xfId="43745"/>
    <cellStyle name="Input 12 14 14 2 3" xfId="43746"/>
    <cellStyle name="Input 12 14 14 3" xfId="11051"/>
    <cellStyle name="Input 12 14 14 4" xfId="43747"/>
    <cellStyle name="Input 12 14 14 5" xfId="43748"/>
    <cellStyle name="Input 12 14 15" xfId="11052"/>
    <cellStyle name="Input 12 14 15 2" xfId="11053"/>
    <cellStyle name="Input 12 14 15 2 2" xfId="43749"/>
    <cellStyle name="Input 12 14 15 2 3" xfId="43750"/>
    <cellStyle name="Input 12 14 15 3" xfId="11054"/>
    <cellStyle name="Input 12 14 15 4" xfId="43751"/>
    <cellStyle name="Input 12 14 15 5" xfId="43752"/>
    <cellStyle name="Input 12 14 16" xfId="11055"/>
    <cellStyle name="Input 12 14 16 2" xfId="11056"/>
    <cellStyle name="Input 12 14 16 2 2" xfId="43753"/>
    <cellStyle name="Input 12 14 16 2 3" xfId="43754"/>
    <cellStyle name="Input 12 14 16 3" xfId="11057"/>
    <cellStyle name="Input 12 14 16 4" xfId="43755"/>
    <cellStyle name="Input 12 14 16 5" xfId="43756"/>
    <cellStyle name="Input 12 14 17" xfId="11058"/>
    <cellStyle name="Input 12 14 17 2" xfId="11059"/>
    <cellStyle name="Input 12 14 17 2 2" xfId="43757"/>
    <cellStyle name="Input 12 14 17 2 3" xfId="43758"/>
    <cellStyle name="Input 12 14 17 3" xfId="11060"/>
    <cellStyle name="Input 12 14 17 4" xfId="43759"/>
    <cellStyle name="Input 12 14 17 5" xfId="43760"/>
    <cellStyle name="Input 12 14 18" xfId="11061"/>
    <cellStyle name="Input 12 14 18 2" xfId="11062"/>
    <cellStyle name="Input 12 14 18 2 2" xfId="43761"/>
    <cellStyle name="Input 12 14 18 2 3" xfId="43762"/>
    <cellStyle name="Input 12 14 18 3" xfId="11063"/>
    <cellStyle name="Input 12 14 18 4" xfId="43763"/>
    <cellStyle name="Input 12 14 18 5" xfId="43764"/>
    <cellStyle name="Input 12 14 19" xfId="11064"/>
    <cellStyle name="Input 12 14 19 2" xfId="11065"/>
    <cellStyle name="Input 12 14 19 2 2" xfId="43765"/>
    <cellStyle name="Input 12 14 19 2 3" xfId="43766"/>
    <cellStyle name="Input 12 14 19 3" xfId="11066"/>
    <cellStyle name="Input 12 14 19 4" xfId="43767"/>
    <cellStyle name="Input 12 14 19 5" xfId="43768"/>
    <cellStyle name="Input 12 14 2" xfId="11067"/>
    <cellStyle name="Input 12 14 2 2" xfId="11068"/>
    <cellStyle name="Input 12 14 2 2 2" xfId="43769"/>
    <cellStyle name="Input 12 14 2 2 3" xfId="43770"/>
    <cellStyle name="Input 12 14 2 3" xfId="11069"/>
    <cellStyle name="Input 12 14 2 4" xfId="43771"/>
    <cellStyle name="Input 12 14 2 5" xfId="43772"/>
    <cellStyle name="Input 12 14 20" xfId="11070"/>
    <cellStyle name="Input 12 14 20 2" xfId="11071"/>
    <cellStyle name="Input 12 14 20 2 2" xfId="43773"/>
    <cellStyle name="Input 12 14 20 2 3" xfId="43774"/>
    <cellStyle name="Input 12 14 20 3" xfId="43775"/>
    <cellStyle name="Input 12 14 20 4" xfId="43776"/>
    <cellStyle name="Input 12 14 20 5" xfId="43777"/>
    <cellStyle name="Input 12 14 21" xfId="43778"/>
    <cellStyle name="Input 12 14 22" xfId="43779"/>
    <cellStyle name="Input 12 14 3" xfId="11072"/>
    <cellStyle name="Input 12 14 3 2" xfId="11073"/>
    <cellStyle name="Input 12 14 3 2 2" xfId="43780"/>
    <cellStyle name="Input 12 14 3 2 3" xfId="43781"/>
    <cellStyle name="Input 12 14 3 3" xfId="11074"/>
    <cellStyle name="Input 12 14 3 4" xfId="43782"/>
    <cellStyle name="Input 12 14 3 5" xfId="43783"/>
    <cellStyle name="Input 12 14 4" xfId="11075"/>
    <cellStyle name="Input 12 14 4 2" xfId="11076"/>
    <cellStyle name="Input 12 14 4 2 2" xfId="43784"/>
    <cellStyle name="Input 12 14 4 2 3" xfId="43785"/>
    <cellStyle name="Input 12 14 4 3" xfId="11077"/>
    <cellStyle name="Input 12 14 4 4" xfId="43786"/>
    <cellStyle name="Input 12 14 4 5" xfId="43787"/>
    <cellStyle name="Input 12 14 5" xfId="11078"/>
    <cellStyle name="Input 12 14 5 2" xfId="11079"/>
    <cellStyle name="Input 12 14 5 2 2" xfId="43788"/>
    <cellStyle name="Input 12 14 5 2 3" xfId="43789"/>
    <cellStyle name="Input 12 14 5 3" xfId="11080"/>
    <cellStyle name="Input 12 14 5 4" xfId="43790"/>
    <cellStyle name="Input 12 14 5 5" xfId="43791"/>
    <cellStyle name="Input 12 14 6" xfId="11081"/>
    <cellStyle name="Input 12 14 6 2" xfId="11082"/>
    <cellStyle name="Input 12 14 6 2 2" xfId="43792"/>
    <cellStyle name="Input 12 14 6 2 3" xfId="43793"/>
    <cellStyle name="Input 12 14 6 3" xfId="11083"/>
    <cellStyle name="Input 12 14 6 4" xfId="43794"/>
    <cellStyle name="Input 12 14 6 5" xfId="43795"/>
    <cellStyle name="Input 12 14 7" xfId="11084"/>
    <cellStyle name="Input 12 14 7 2" xfId="11085"/>
    <cellStyle name="Input 12 14 7 2 2" xfId="43796"/>
    <cellStyle name="Input 12 14 7 2 3" xfId="43797"/>
    <cellStyle name="Input 12 14 7 3" xfId="11086"/>
    <cellStyle name="Input 12 14 7 4" xfId="43798"/>
    <cellStyle name="Input 12 14 7 5" xfId="43799"/>
    <cellStyle name="Input 12 14 8" xfId="11087"/>
    <cellStyle name="Input 12 14 8 2" xfId="11088"/>
    <cellStyle name="Input 12 14 8 2 2" xfId="43800"/>
    <cellStyle name="Input 12 14 8 2 3" xfId="43801"/>
    <cellStyle name="Input 12 14 8 3" xfId="11089"/>
    <cellStyle name="Input 12 14 8 4" xfId="43802"/>
    <cellStyle name="Input 12 14 8 5" xfId="43803"/>
    <cellStyle name="Input 12 14 9" xfId="11090"/>
    <cellStyle name="Input 12 14 9 2" xfId="11091"/>
    <cellStyle name="Input 12 14 9 2 2" xfId="43804"/>
    <cellStyle name="Input 12 14 9 2 3" xfId="43805"/>
    <cellStyle name="Input 12 14 9 3" xfId="11092"/>
    <cellStyle name="Input 12 14 9 4" xfId="43806"/>
    <cellStyle name="Input 12 14 9 5" xfId="43807"/>
    <cellStyle name="Input 12 15" xfId="11093"/>
    <cellStyle name="Input 12 15 10" xfId="11094"/>
    <cellStyle name="Input 12 15 10 2" xfId="11095"/>
    <cellStyle name="Input 12 15 10 2 2" xfId="43808"/>
    <cellStyle name="Input 12 15 10 2 3" xfId="43809"/>
    <cellStyle name="Input 12 15 10 3" xfId="11096"/>
    <cellStyle name="Input 12 15 10 4" xfId="43810"/>
    <cellStyle name="Input 12 15 10 5" xfId="43811"/>
    <cellStyle name="Input 12 15 11" xfId="11097"/>
    <cellStyle name="Input 12 15 11 2" xfId="11098"/>
    <cellStyle name="Input 12 15 11 2 2" xfId="43812"/>
    <cellStyle name="Input 12 15 11 2 3" xfId="43813"/>
    <cellStyle name="Input 12 15 11 3" xfId="11099"/>
    <cellStyle name="Input 12 15 11 4" xfId="43814"/>
    <cellStyle name="Input 12 15 11 5" xfId="43815"/>
    <cellStyle name="Input 12 15 12" xfId="11100"/>
    <cellStyle name="Input 12 15 12 2" xfId="11101"/>
    <cellStyle name="Input 12 15 12 2 2" xfId="43816"/>
    <cellStyle name="Input 12 15 12 2 3" xfId="43817"/>
    <cellStyle name="Input 12 15 12 3" xfId="11102"/>
    <cellStyle name="Input 12 15 12 4" xfId="43818"/>
    <cellStyle name="Input 12 15 12 5" xfId="43819"/>
    <cellStyle name="Input 12 15 13" xfId="11103"/>
    <cellStyle name="Input 12 15 13 2" xfId="11104"/>
    <cellStyle name="Input 12 15 13 2 2" xfId="43820"/>
    <cellStyle name="Input 12 15 13 2 3" xfId="43821"/>
    <cellStyle name="Input 12 15 13 3" xfId="11105"/>
    <cellStyle name="Input 12 15 13 4" xfId="43822"/>
    <cellStyle name="Input 12 15 13 5" xfId="43823"/>
    <cellStyle name="Input 12 15 14" xfId="11106"/>
    <cellStyle name="Input 12 15 14 2" xfId="11107"/>
    <cellStyle name="Input 12 15 14 2 2" xfId="43824"/>
    <cellStyle name="Input 12 15 14 2 3" xfId="43825"/>
    <cellStyle name="Input 12 15 14 3" xfId="11108"/>
    <cellStyle name="Input 12 15 14 4" xfId="43826"/>
    <cellStyle name="Input 12 15 14 5" xfId="43827"/>
    <cellStyle name="Input 12 15 15" xfId="11109"/>
    <cellStyle name="Input 12 15 15 2" xfId="11110"/>
    <cellStyle name="Input 12 15 15 2 2" xfId="43828"/>
    <cellStyle name="Input 12 15 15 2 3" xfId="43829"/>
    <cellStyle name="Input 12 15 15 3" xfId="11111"/>
    <cellStyle name="Input 12 15 15 4" xfId="43830"/>
    <cellStyle name="Input 12 15 15 5" xfId="43831"/>
    <cellStyle name="Input 12 15 16" xfId="11112"/>
    <cellStyle name="Input 12 15 16 2" xfId="11113"/>
    <cellStyle name="Input 12 15 16 3" xfId="11114"/>
    <cellStyle name="Input 12 15 16 4" xfId="43832"/>
    <cellStyle name="Input 12 15 17" xfId="11115"/>
    <cellStyle name="Input 12 15 17 2" xfId="11116"/>
    <cellStyle name="Input 12 15 17 3" xfId="11117"/>
    <cellStyle name="Input 12 15 17 4" xfId="43833"/>
    <cellStyle name="Input 12 15 18" xfId="11118"/>
    <cellStyle name="Input 12 15 18 2" xfId="11119"/>
    <cellStyle name="Input 12 15 18 3" xfId="11120"/>
    <cellStyle name="Input 12 15 18 4" xfId="43834"/>
    <cellStyle name="Input 12 15 19" xfId="11121"/>
    <cellStyle name="Input 12 15 19 2" xfId="11122"/>
    <cellStyle name="Input 12 15 19 3" xfId="11123"/>
    <cellStyle name="Input 12 15 19 4" xfId="43835"/>
    <cellStyle name="Input 12 15 2" xfId="11124"/>
    <cellStyle name="Input 12 15 2 2" xfId="11125"/>
    <cellStyle name="Input 12 15 2 3" xfId="11126"/>
    <cellStyle name="Input 12 15 2 4" xfId="43836"/>
    <cellStyle name="Input 12 15 20" xfId="11127"/>
    <cellStyle name="Input 12 15 20 2" xfId="11128"/>
    <cellStyle name="Input 12 15 20 3" xfId="43837"/>
    <cellStyle name="Input 12 15 20 4" xfId="43838"/>
    <cellStyle name="Input 12 15 21" xfId="43839"/>
    <cellStyle name="Input 12 15 22" xfId="43840"/>
    <cellStyle name="Input 12 15 3" xfId="11129"/>
    <cellStyle name="Input 12 15 3 2" xfId="11130"/>
    <cellStyle name="Input 12 15 3 3" xfId="11131"/>
    <cellStyle name="Input 12 15 3 4" xfId="43841"/>
    <cellStyle name="Input 12 15 4" xfId="11132"/>
    <cellStyle name="Input 12 15 4 2" xfId="11133"/>
    <cellStyle name="Input 12 15 4 3" xfId="11134"/>
    <cellStyle name="Input 12 15 4 4" xfId="43842"/>
    <cellStyle name="Input 12 15 5" xfId="11135"/>
    <cellStyle name="Input 12 15 5 2" xfId="11136"/>
    <cellStyle name="Input 12 15 5 3" xfId="11137"/>
    <cellStyle name="Input 12 15 5 4" xfId="43843"/>
    <cellStyle name="Input 12 15 6" xfId="11138"/>
    <cellStyle name="Input 12 15 6 2" xfId="11139"/>
    <cellStyle name="Input 12 15 6 3" xfId="11140"/>
    <cellStyle name="Input 12 15 6 4" xfId="43844"/>
    <cellStyle name="Input 12 15 7" xfId="11141"/>
    <cellStyle name="Input 12 15 7 2" xfId="11142"/>
    <cellStyle name="Input 12 15 7 3" xfId="11143"/>
    <cellStyle name="Input 12 15 7 4" xfId="43845"/>
    <cellStyle name="Input 12 15 8" xfId="11144"/>
    <cellStyle name="Input 12 15 8 2" xfId="11145"/>
    <cellStyle name="Input 12 15 8 3" xfId="11146"/>
    <cellStyle name="Input 12 15 8 4" xfId="43846"/>
    <cellStyle name="Input 12 15 9" xfId="11147"/>
    <cellStyle name="Input 12 15 9 2" xfId="11148"/>
    <cellStyle name="Input 12 15 9 3" xfId="11149"/>
    <cellStyle name="Input 12 15 9 4" xfId="43847"/>
    <cellStyle name="Input 12 16" xfId="11150"/>
    <cellStyle name="Input 12 16 10" xfId="11151"/>
    <cellStyle name="Input 12 16 10 2" xfId="11152"/>
    <cellStyle name="Input 12 16 10 3" xfId="11153"/>
    <cellStyle name="Input 12 16 10 4" xfId="43848"/>
    <cellStyle name="Input 12 16 11" xfId="11154"/>
    <cellStyle name="Input 12 16 11 2" xfId="11155"/>
    <cellStyle name="Input 12 16 11 3" xfId="11156"/>
    <cellStyle name="Input 12 16 11 4" xfId="43849"/>
    <cellStyle name="Input 12 16 12" xfId="11157"/>
    <cellStyle name="Input 12 16 12 2" xfId="11158"/>
    <cellStyle name="Input 12 16 12 3" xfId="11159"/>
    <cellStyle name="Input 12 16 12 4" xfId="43850"/>
    <cellStyle name="Input 12 16 13" xfId="11160"/>
    <cellStyle name="Input 12 16 13 2" xfId="11161"/>
    <cellStyle name="Input 12 16 13 3" xfId="11162"/>
    <cellStyle name="Input 12 16 13 4" xfId="43851"/>
    <cellStyle name="Input 12 16 14" xfId="11163"/>
    <cellStyle name="Input 12 16 14 2" xfId="11164"/>
    <cellStyle name="Input 12 16 14 3" xfId="11165"/>
    <cellStyle name="Input 12 16 14 4" xfId="43852"/>
    <cellStyle name="Input 12 16 15" xfId="11166"/>
    <cellStyle name="Input 12 16 15 2" xfId="11167"/>
    <cellStyle name="Input 12 16 15 3" xfId="11168"/>
    <cellStyle name="Input 12 16 15 4" xfId="43853"/>
    <cellStyle name="Input 12 16 16" xfId="11169"/>
    <cellStyle name="Input 12 16 16 2" xfId="11170"/>
    <cellStyle name="Input 12 16 16 3" xfId="11171"/>
    <cellStyle name="Input 12 16 16 4" xfId="43854"/>
    <cellStyle name="Input 12 16 17" xfId="11172"/>
    <cellStyle name="Input 12 16 17 2" xfId="11173"/>
    <cellStyle name="Input 12 16 17 3" xfId="11174"/>
    <cellStyle name="Input 12 16 17 4" xfId="43855"/>
    <cellStyle name="Input 12 16 18" xfId="11175"/>
    <cellStyle name="Input 12 16 18 2" xfId="11176"/>
    <cellStyle name="Input 12 16 18 3" xfId="11177"/>
    <cellStyle name="Input 12 16 18 4" xfId="43856"/>
    <cellStyle name="Input 12 16 19" xfId="11178"/>
    <cellStyle name="Input 12 16 19 2" xfId="11179"/>
    <cellStyle name="Input 12 16 19 3" xfId="11180"/>
    <cellStyle name="Input 12 16 19 4" xfId="43857"/>
    <cellStyle name="Input 12 16 2" xfId="11181"/>
    <cellStyle name="Input 12 16 2 2" xfId="11182"/>
    <cellStyle name="Input 12 16 2 3" xfId="11183"/>
    <cellStyle name="Input 12 16 2 4" xfId="43858"/>
    <cellStyle name="Input 12 16 20" xfId="11184"/>
    <cellStyle name="Input 12 16 20 2" xfId="11185"/>
    <cellStyle name="Input 12 16 20 3" xfId="43859"/>
    <cellStyle name="Input 12 16 20 4" xfId="43860"/>
    <cellStyle name="Input 12 16 21" xfId="43861"/>
    <cellStyle name="Input 12 16 22" xfId="43862"/>
    <cellStyle name="Input 12 16 3" xfId="11186"/>
    <cellStyle name="Input 12 16 3 2" xfId="11187"/>
    <cellStyle name="Input 12 16 3 3" xfId="11188"/>
    <cellStyle name="Input 12 16 3 4" xfId="43863"/>
    <cellStyle name="Input 12 16 4" xfId="11189"/>
    <cellStyle name="Input 12 16 4 2" xfId="11190"/>
    <cellStyle name="Input 12 16 4 3" xfId="11191"/>
    <cellStyle name="Input 12 16 4 4" xfId="43864"/>
    <cellStyle name="Input 12 16 5" xfId="11192"/>
    <cellStyle name="Input 12 16 5 2" xfId="11193"/>
    <cellStyle name="Input 12 16 5 3" xfId="11194"/>
    <cellStyle name="Input 12 16 5 4" xfId="43865"/>
    <cellStyle name="Input 12 16 6" xfId="11195"/>
    <cellStyle name="Input 12 16 6 2" xfId="11196"/>
    <cellStyle name="Input 12 16 6 3" xfId="11197"/>
    <cellStyle name="Input 12 16 6 4" xfId="43866"/>
    <cellStyle name="Input 12 16 7" xfId="11198"/>
    <cellStyle name="Input 12 16 7 2" xfId="11199"/>
    <cellStyle name="Input 12 16 7 3" xfId="11200"/>
    <cellStyle name="Input 12 16 7 4" xfId="43867"/>
    <cellStyle name="Input 12 16 8" xfId="11201"/>
    <cellStyle name="Input 12 16 8 2" xfId="11202"/>
    <cellStyle name="Input 12 16 8 3" xfId="11203"/>
    <cellStyle name="Input 12 16 8 4" xfId="43868"/>
    <cellStyle name="Input 12 16 9" xfId="11204"/>
    <cellStyle name="Input 12 16 9 2" xfId="11205"/>
    <cellStyle name="Input 12 16 9 3" xfId="11206"/>
    <cellStyle name="Input 12 16 9 4" xfId="43869"/>
    <cellStyle name="Input 12 17" xfId="11207"/>
    <cellStyle name="Input 12 17 10" xfId="11208"/>
    <cellStyle name="Input 12 17 10 2" xfId="11209"/>
    <cellStyle name="Input 12 17 10 3" xfId="11210"/>
    <cellStyle name="Input 12 17 10 4" xfId="43870"/>
    <cellStyle name="Input 12 17 11" xfId="11211"/>
    <cellStyle name="Input 12 17 11 2" xfId="11212"/>
    <cellStyle name="Input 12 17 11 3" xfId="11213"/>
    <cellStyle name="Input 12 17 11 4" xfId="43871"/>
    <cellStyle name="Input 12 17 12" xfId="11214"/>
    <cellStyle name="Input 12 17 12 2" xfId="11215"/>
    <cellStyle name="Input 12 17 12 3" xfId="11216"/>
    <cellStyle name="Input 12 17 12 4" xfId="43872"/>
    <cellStyle name="Input 12 17 13" xfId="11217"/>
    <cellStyle name="Input 12 17 13 2" xfId="11218"/>
    <cellStyle name="Input 12 17 13 3" xfId="11219"/>
    <cellStyle name="Input 12 17 13 4" xfId="43873"/>
    <cellStyle name="Input 12 17 14" xfId="11220"/>
    <cellStyle name="Input 12 17 14 2" xfId="11221"/>
    <cellStyle name="Input 12 17 14 3" xfId="11222"/>
    <cellStyle name="Input 12 17 14 4" xfId="43874"/>
    <cellStyle name="Input 12 17 15" xfId="11223"/>
    <cellStyle name="Input 12 17 15 2" xfId="11224"/>
    <cellStyle name="Input 12 17 15 3" xfId="11225"/>
    <cellStyle name="Input 12 17 15 4" xfId="43875"/>
    <cellStyle name="Input 12 17 16" xfId="11226"/>
    <cellStyle name="Input 12 17 16 2" xfId="11227"/>
    <cellStyle name="Input 12 17 16 3" xfId="11228"/>
    <cellStyle name="Input 12 17 16 4" xfId="43876"/>
    <cellStyle name="Input 12 17 17" xfId="11229"/>
    <cellStyle name="Input 12 17 17 2" xfId="11230"/>
    <cellStyle name="Input 12 17 17 3" xfId="11231"/>
    <cellStyle name="Input 12 17 17 4" xfId="43877"/>
    <cellStyle name="Input 12 17 18" xfId="11232"/>
    <cellStyle name="Input 12 17 18 2" xfId="11233"/>
    <cellStyle name="Input 12 17 18 3" xfId="11234"/>
    <cellStyle name="Input 12 17 18 4" xfId="43878"/>
    <cellStyle name="Input 12 17 19" xfId="11235"/>
    <cellStyle name="Input 12 17 19 2" xfId="11236"/>
    <cellStyle name="Input 12 17 19 3" xfId="11237"/>
    <cellStyle name="Input 12 17 19 4" xfId="43879"/>
    <cellStyle name="Input 12 17 2" xfId="11238"/>
    <cellStyle name="Input 12 17 2 2" xfId="11239"/>
    <cellStyle name="Input 12 17 2 3" xfId="11240"/>
    <cellStyle name="Input 12 17 2 4" xfId="43880"/>
    <cellStyle name="Input 12 17 20" xfId="11241"/>
    <cellStyle name="Input 12 17 20 2" xfId="11242"/>
    <cellStyle name="Input 12 17 20 3" xfId="43881"/>
    <cellStyle name="Input 12 17 20 4" xfId="43882"/>
    <cellStyle name="Input 12 17 21" xfId="43883"/>
    <cellStyle name="Input 12 17 22" xfId="43884"/>
    <cellStyle name="Input 12 17 3" xfId="11243"/>
    <cellStyle name="Input 12 17 3 2" xfId="11244"/>
    <cellStyle name="Input 12 17 3 3" xfId="11245"/>
    <cellStyle name="Input 12 17 3 4" xfId="43885"/>
    <cellStyle name="Input 12 17 4" xfId="11246"/>
    <cellStyle name="Input 12 17 4 2" xfId="11247"/>
    <cellStyle name="Input 12 17 4 3" xfId="11248"/>
    <cellStyle name="Input 12 17 4 4" xfId="43886"/>
    <cellStyle name="Input 12 17 5" xfId="11249"/>
    <cellStyle name="Input 12 17 5 2" xfId="11250"/>
    <cellStyle name="Input 12 17 5 3" xfId="11251"/>
    <cellStyle name="Input 12 17 5 4" xfId="43887"/>
    <cellStyle name="Input 12 17 6" xfId="11252"/>
    <cellStyle name="Input 12 17 6 2" xfId="11253"/>
    <cellStyle name="Input 12 17 6 3" xfId="11254"/>
    <cellStyle name="Input 12 17 6 4" xfId="43888"/>
    <cellStyle name="Input 12 17 7" xfId="11255"/>
    <cellStyle name="Input 12 17 7 2" xfId="11256"/>
    <cellStyle name="Input 12 17 7 3" xfId="11257"/>
    <cellStyle name="Input 12 17 7 4" xfId="43889"/>
    <cellStyle name="Input 12 17 8" xfId="11258"/>
    <cellStyle name="Input 12 17 8 2" xfId="11259"/>
    <cellStyle name="Input 12 17 8 3" xfId="11260"/>
    <cellStyle name="Input 12 17 8 4" xfId="43890"/>
    <cellStyle name="Input 12 17 9" xfId="11261"/>
    <cellStyle name="Input 12 17 9 2" xfId="11262"/>
    <cellStyle name="Input 12 17 9 3" xfId="11263"/>
    <cellStyle name="Input 12 17 9 4" xfId="43891"/>
    <cellStyle name="Input 12 18" xfId="11264"/>
    <cellStyle name="Input 12 18 10" xfId="11265"/>
    <cellStyle name="Input 12 18 10 2" xfId="11266"/>
    <cellStyle name="Input 12 18 10 3" xfId="11267"/>
    <cellStyle name="Input 12 18 10 4" xfId="43892"/>
    <cellStyle name="Input 12 18 11" xfId="11268"/>
    <cellStyle name="Input 12 18 11 2" xfId="11269"/>
    <cellStyle name="Input 12 18 11 3" xfId="11270"/>
    <cellStyle name="Input 12 18 11 4" xfId="43893"/>
    <cellStyle name="Input 12 18 12" xfId="11271"/>
    <cellStyle name="Input 12 18 12 2" xfId="11272"/>
    <cellStyle name="Input 12 18 12 3" xfId="11273"/>
    <cellStyle name="Input 12 18 12 4" xfId="43894"/>
    <cellStyle name="Input 12 18 13" xfId="11274"/>
    <cellStyle name="Input 12 18 13 2" xfId="11275"/>
    <cellStyle name="Input 12 18 13 3" xfId="11276"/>
    <cellStyle name="Input 12 18 13 4" xfId="43895"/>
    <cellStyle name="Input 12 18 14" xfId="11277"/>
    <cellStyle name="Input 12 18 14 2" xfId="11278"/>
    <cellStyle name="Input 12 18 14 3" xfId="11279"/>
    <cellStyle name="Input 12 18 14 4" xfId="43896"/>
    <cellStyle name="Input 12 18 15" xfId="11280"/>
    <cellStyle name="Input 12 18 15 2" xfId="11281"/>
    <cellStyle name="Input 12 18 15 3" xfId="11282"/>
    <cellStyle name="Input 12 18 15 4" xfId="43897"/>
    <cellStyle name="Input 12 18 16" xfId="11283"/>
    <cellStyle name="Input 12 18 16 2" xfId="11284"/>
    <cellStyle name="Input 12 18 16 3" xfId="11285"/>
    <cellStyle name="Input 12 18 16 4" xfId="43898"/>
    <cellStyle name="Input 12 18 17" xfId="11286"/>
    <cellStyle name="Input 12 18 17 2" xfId="11287"/>
    <cellStyle name="Input 12 18 17 3" xfId="11288"/>
    <cellStyle name="Input 12 18 17 4" xfId="43899"/>
    <cellStyle name="Input 12 18 18" xfId="11289"/>
    <cellStyle name="Input 12 18 18 2" xfId="11290"/>
    <cellStyle name="Input 12 18 18 3" xfId="11291"/>
    <cellStyle name="Input 12 18 18 4" xfId="43900"/>
    <cellStyle name="Input 12 18 19" xfId="11292"/>
    <cellStyle name="Input 12 18 19 2" xfId="11293"/>
    <cellStyle name="Input 12 18 19 3" xfId="11294"/>
    <cellStyle name="Input 12 18 19 4" xfId="43901"/>
    <cellStyle name="Input 12 18 2" xfId="11295"/>
    <cellStyle name="Input 12 18 2 2" xfId="11296"/>
    <cellStyle name="Input 12 18 2 3" xfId="11297"/>
    <cellStyle name="Input 12 18 2 4" xfId="43902"/>
    <cellStyle name="Input 12 18 20" xfId="11298"/>
    <cellStyle name="Input 12 18 20 2" xfId="11299"/>
    <cellStyle name="Input 12 18 20 3" xfId="43903"/>
    <cellStyle name="Input 12 18 20 4" xfId="43904"/>
    <cellStyle name="Input 12 18 21" xfId="43905"/>
    <cellStyle name="Input 12 18 22" xfId="43906"/>
    <cellStyle name="Input 12 18 3" xfId="11300"/>
    <cellStyle name="Input 12 18 3 2" xfId="11301"/>
    <cellStyle name="Input 12 18 3 3" xfId="11302"/>
    <cellStyle name="Input 12 18 3 4" xfId="43907"/>
    <cellStyle name="Input 12 18 4" xfId="11303"/>
    <cellStyle name="Input 12 18 4 2" xfId="11304"/>
    <cellStyle name="Input 12 18 4 3" xfId="11305"/>
    <cellStyle name="Input 12 18 4 4" xfId="43908"/>
    <cellStyle name="Input 12 18 5" xfId="11306"/>
    <cellStyle name="Input 12 18 5 2" xfId="11307"/>
    <cellStyle name="Input 12 18 5 3" xfId="11308"/>
    <cellStyle name="Input 12 18 5 4" xfId="43909"/>
    <cellStyle name="Input 12 18 6" xfId="11309"/>
    <cellStyle name="Input 12 18 6 2" xfId="11310"/>
    <cellStyle name="Input 12 18 6 3" xfId="11311"/>
    <cellStyle name="Input 12 18 6 4" xfId="43910"/>
    <cellStyle name="Input 12 18 7" xfId="11312"/>
    <cellStyle name="Input 12 18 7 2" xfId="11313"/>
    <cellStyle name="Input 12 18 7 3" xfId="11314"/>
    <cellStyle name="Input 12 18 7 4" xfId="43911"/>
    <cellStyle name="Input 12 18 8" xfId="11315"/>
    <cellStyle name="Input 12 18 8 2" xfId="11316"/>
    <cellStyle name="Input 12 18 8 3" xfId="11317"/>
    <cellStyle name="Input 12 18 8 4" xfId="43912"/>
    <cellStyle name="Input 12 18 9" xfId="11318"/>
    <cellStyle name="Input 12 18 9 2" xfId="11319"/>
    <cellStyle name="Input 12 18 9 3" xfId="11320"/>
    <cellStyle name="Input 12 18 9 4" xfId="43913"/>
    <cellStyle name="Input 12 19" xfId="11321"/>
    <cellStyle name="Input 12 19 10" xfId="11322"/>
    <cellStyle name="Input 12 19 10 2" xfId="11323"/>
    <cellStyle name="Input 12 19 10 3" xfId="11324"/>
    <cellStyle name="Input 12 19 10 4" xfId="43914"/>
    <cellStyle name="Input 12 19 11" xfId="11325"/>
    <cellStyle name="Input 12 19 11 2" xfId="11326"/>
    <cellStyle name="Input 12 19 11 3" xfId="11327"/>
    <cellStyle name="Input 12 19 11 4" xfId="43915"/>
    <cellStyle name="Input 12 19 12" xfId="11328"/>
    <cellStyle name="Input 12 19 12 2" xfId="11329"/>
    <cellStyle name="Input 12 19 12 3" xfId="11330"/>
    <cellStyle name="Input 12 19 12 4" xfId="43916"/>
    <cellStyle name="Input 12 19 13" xfId="11331"/>
    <cellStyle name="Input 12 19 13 2" xfId="11332"/>
    <cellStyle name="Input 12 19 13 3" xfId="11333"/>
    <cellStyle name="Input 12 19 13 4" xfId="43917"/>
    <cellStyle name="Input 12 19 14" xfId="11334"/>
    <cellStyle name="Input 12 19 14 2" xfId="11335"/>
    <cellStyle name="Input 12 19 14 3" xfId="11336"/>
    <cellStyle name="Input 12 19 14 4" xfId="43918"/>
    <cellStyle name="Input 12 19 15" xfId="11337"/>
    <cellStyle name="Input 12 19 15 2" xfId="11338"/>
    <cellStyle name="Input 12 19 15 3" xfId="11339"/>
    <cellStyle name="Input 12 19 15 4" xfId="43919"/>
    <cellStyle name="Input 12 19 16" xfId="11340"/>
    <cellStyle name="Input 12 19 16 2" xfId="11341"/>
    <cellStyle name="Input 12 19 16 3" xfId="11342"/>
    <cellStyle name="Input 12 19 16 4" xfId="43920"/>
    <cellStyle name="Input 12 19 17" xfId="11343"/>
    <cellStyle name="Input 12 19 17 2" xfId="11344"/>
    <cellStyle name="Input 12 19 17 3" xfId="11345"/>
    <cellStyle name="Input 12 19 17 4" xfId="43921"/>
    <cellStyle name="Input 12 19 18" xfId="11346"/>
    <cellStyle name="Input 12 19 18 2" xfId="11347"/>
    <cellStyle name="Input 12 19 18 3" xfId="11348"/>
    <cellStyle name="Input 12 19 18 4" xfId="43922"/>
    <cellStyle name="Input 12 19 19" xfId="11349"/>
    <cellStyle name="Input 12 19 19 2" xfId="11350"/>
    <cellStyle name="Input 12 19 19 3" xfId="11351"/>
    <cellStyle name="Input 12 19 19 4" xfId="43923"/>
    <cellStyle name="Input 12 19 2" xfId="11352"/>
    <cellStyle name="Input 12 19 2 2" xfId="11353"/>
    <cellStyle name="Input 12 19 2 3" xfId="11354"/>
    <cellStyle name="Input 12 19 2 4" xfId="43924"/>
    <cellStyle name="Input 12 19 20" xfId="11355"/>
    <cellStyle name="Input 12 19 20 2" xfId="11356"/>
    <cellStyle name="Input 12 19 20 3" xfId="43925"/>
    <cellStyle name="Input 12 19 20 4" xfId="43926"/>
    <cellStyle name="Input 12 19 21" xfId="43927"/>
    <cellStyle name="Input 12 19 22" xfId="43928"/>
    <cellStyle name="Input 12 19 3" xfId="11357"/>
    <cellStyle name="Input 12 19 3 2" xfId="11358"/>
    <cellStyle name="Input 12 19 3 3" xfId="11359"/>
    <cellStyle name="Input 12 19 3 4" xfId="43929"/>
    <cellStyle name="Input 12 19 4" xfId="11360"/>
    <cellStyle name="Input 12 19 4 2" xfId="11361"/>
    <cellStyle name="Input 12 19 4 3" xfId="11362"/>
    <cellStyle name="Input 12 19 4 4" xfId="43930"/>
    <cellStyle name="Input 12 19 5" xfId="11363"/>
    <cellStyle name="Input 12 19 5 2" xfId="11364"/>
    <cellStyle name="Input 12 19 5 3" xfId="11365"/>
    <cellStyle name="Input 12 19 5 4" xfId="43931"/>
    <cellStyle name="Input 12 19 6" xfId="11366"/>
    <cellStyle name="Input 12 19 6 2" xfId="11367"/>
    <cellStyle name="Input 12 19 6 3" xfId="11368"/>
    <cellStyle name="Input 12 19 6 4" xfId="43932"/>
    <cellStyle name="Input 12 19 7" xfId="11369"/>
    <cellStyle name="Input 12 19 7 2" xfId="11370"/>
    <cellStyle name="Input 12 19 7 3" xfId="11371"/>
    <cellStyle name="Input 12 19 7 4" xfId="43933"/>
    <cellStyle name="Input 12 19 8" xfId="11372"/>
    <cellStyle name="Input 12 19 8 2" xfId="11373"/>
    <cellStyle name="Input 12 19 8 3" xfId="11374"/>
    <cellStyle name="Input 12 19 8 4" xfId="43934"/>
    <cellStyle name="Input 12 19 9" xfId="11375"/>
    <cellStyle name="Input 12 19 9 2" xfId="11376"/>
    <cellStyle name="Input 12 19 9 3" xfId="11377"/>
    <cellStyle name="Input 12 19 9 4" xfId="43935"/>
    <cellStyle name="Input 12 2" xfId="11378"/>
    <cellStyle name="Input 12 2 10" xfId="11379"/>
    <cellStyle name="Input 12 2 10 2" xfId="11380"/>
    <cellStyle name="Input 12 2 10 3" xfId="11381"/>
    <cellStyle name="Input 12 2 10 4" xfId="43936"/>
    <cellStyle name="Input 12 2 11" xfId="11382"/>
    <cellStyle name="Input 12 2 11 2" xfId="11383"/>
    <cellStyle name="Input 12 2 11 3" xfId="11384"/>
    <cellStyle name="Input 12 2 11 4" xfId="43937"/>
    <cellStyle name="Input 12 2 12" xfId="11385"/>
    <cellStyle name="Input 12 2 12 2" xfId="11386"/>
    <cellStyle name="Input 12 2 12 3" xfId="11387"/>
    <cellStyle name="Input 12 2 12 4" xfId="43938"/>
    <cellStyle name="Input 12 2 13" xfId="11388"/>
    <cellStyle name="Input 12 2 13 2" xfId="11389"/>
    <cellStyle name="Input 12 2 13 3" xfId="11390"/>
    <cellStyle name="Input 12 2 13 4" xfId="43939"/>
    <cellStyle name="Input 12 2 14" xfId="11391"/>
    <cellStyle name="Input 12 2 14 2" xfId="11392"/>
    <cellStyle name="Input 12 2 14 3" xfId="11393"/>
    <cellStyle name="Input 12 2 14 4" xfId="43940"/>
    <cellStyle name="Input 12 2 15" xfId="11394"/>
    <cellStyle name="Input 12 2 15 2" xfId="11395"/>
    <cellStyle name="Input 12 2 15 3" xfId="11396"/>
    <cellStyle name="Input 12 2 15 4" xfId="43941"/>
    <cellStyle name="Input 12 2 16" xfId="11397"/>
    <cellStyle name="Input 12 2 16 2" xfId="11398"/>
    <cellStyle name="Input 12 2 16 3" xfId="11399"/>
    <cellStyle name="Input 12 2 16 4" xfId="43942"/>
    <cellStyle name="Input 12 2 17" xfId="11400"/>
    <cellStyle name="Input 12 2 17 2" xfId="11401"/>
    <cellStyle name="Input 12 2 17 3" xfId="11402"/>
    <cellStyle name="Input 12 2 17 4" xfId="43943"/>
    <cellStyle name="Input 12 2 18" xfId="11403"/>
    <cellStyle name="Input 12 2 18 2" xfId="11404"/>
    <cellStyle name="Input 12 2 18 3" xfId="11405"/>
    <cellStyle name="Input 12 2 18 4" xfId="43944"/>
    <cellStyle name="Input 12 2 19" xfId="11406"/>
    <cellStyle name="Input 12 2 19 2" xfId="11407"/>
    <cellStyle name="Input 12 2 19 3" xfId="11408"/>
    <cellStyle name="Input 12 2 19 4" xfId="43945"/>
    <cellStyle name="Input 12 2 2" xfId="11409"/>
    <cellStyle name="Input 12 2 2 2" xfId="11410"/>
    <cellStyle name="Input 12 2 2 3" xfId="11411"/>
    <cellStyle name="Input 12 2 2 4" xfId="43946"/>
    <cellStyle name="Input 12 2 20" xfId="11412"/>
    <cellStyle name="Input 12 2 20 2" xfId="11413"/>
    <cellStyle name="Input 12 2 20 3" xfId="43947"/>
    <cellStyle name="Input 12 2 20 4" xfId="43948"/>
    <cellStyle name="Input 12 2 21" xfId="43949"/>
    <cellStyle name="Input 12 2 22" xfId="43950"/>
    <cellStyle name="Input 12 2 3" xfId="11414"/>
    <cellStyle name="Input 12 2 3 2" xfId="11415"/>
    <cellStyle name="Input 12 2 3 3" xfId="11416"/>
    <cellStyle name="Input 12 2 3 4" xfId="43951"/>
    <cellStyle name="Input 12 2 4" xfId="11417"/>
    <cellStyle name="Input 12 2 4 2" xfId="11418"/>
    <cellStyle name="Input 12 2 4 3" xfId="11419"/>
    <cellStyle name="Input 12 2 4 4" xfId="43952"/>
    <cellStyle name="Input 12 2 5" xfId="11420"/>
    <cellStyle name="Input 12 2 5 2" xfId="11421"/>
    <cellStyle name="Input 12 2 5 3" xfId="11422"/>
    <cellStyle name="Input 12 2 5 4" xfId="43953"/>
    <cellStyle name="Input 12 2 6" xfId="11423"/>
    <cellStyle name="Input 12 2 6 2" xfId="11424"/>
    <cellStyle name="Input 12 2 6 3" xfId="11425"/>
    <cellStyle name="Input 12 2 6 4" xfId="43954"/>
    <cellStyle name="Input 12 2 7" xfId="11426"/>
    <cellStyle name="Input 12 2 7 2" xfId="11427"/>
    <cellStyle name="Input 12 2 7 3" xfId="11428"/>
    <cellStyle name="Input 12 2 7 4" xfId="43955"/>
    <cellStyle name="Input 12 2 8" xfId="11429"/>
    <cellStyle name="Input 12 2 8 2" xfId="11430"/>
    <cellStyle name="Input 12 2 8 3" xfId="11431"/>
    <cellStyle name="Input 12 2 8 4" xfId="43956"/>
    <cellStyle name="Input 12 2 9" xfId="11432"/>
    <cellStyle name="Input 12 2 9 2" xfId="11433"/>
    <cellStyle name="Input 12 2 9 3" xfId="11434"/>
    <cellStyle name="Input 12 2 9 4" xfId="43957"/>
    <cellStyle name="Input 12 20" xfId="11435"/>
    <cellStyle name="Input 12 20 10" xfId="11436"/>
    <cellStyle name="Input 12 20 10 2" xfId="11437"/>
    <cellStyle name="Input 12 20 10 3" xfId="11438"/>
    <cellStyle name="Input 12 20 10 4" xfId="43958"/>
    <cellStyle name="Input 12 20 11" xfId="11439"/>
    <cellStyle name="Input 12 20 11 2" xfId="11440"/>
    <cellStyle name="Input 12 20 11 3" xfId="11441"/>
    <cellStyle name="Input 12 20 11 4" xfId="43959"/>
    <cellStyle name="Input 12 20 12" xfId="11442"/>
    <cellStyle name="Input 12 20 12 2" xfId="11443"/>
    <cellStyle name="Input 12 20 12 3" xfId="11444"/>
    <cellStyle name="Input 12 20 12 4" xfId="43960"/>
    <cellStyle name="Input 12 20 13" xfId="11445"/>
    <cellStyle name="Input 12 20 13 2" xfId="11446"/>
    <cellStyle name="Input 12 20 13 3" xfId="11447"/>
    <cellStyle name="Input 12 20 13 4" xfId="43961"/>
    <cellStyle name="Input 12 20 14" xfId="11448"/>
    <cellStyle name="Input 12 20 14 2" xfId="11449"/>
    <cellStyle name="Input 12 20 14 3" xfId="11450"/>
    <cellStyle name="Input 12 20 14 4" xfId="43962"/>
    <cellStyle name="Input 12 20 15" xfId="11451"/>
    <cellStyle name="Input 12 20 15 2" xfId="11452"/>
    <cellStyle name="Input 12 20 15 3" xfId="11453"/>
    <cellStyle name="Input 12 20 15 4" xfId="43963"/>
    <cellStyle name="Input 12 20 16" xfId="11454"/>
    <cellStyle name="Input 12 20 16 2" xfId="11455"/>
    <cellStyle name="Input 12 20 16 3" xfId="11456"/>
    <cellStyle name="Input 12 20 16 4" xfId="43964"/>
    <cellStyle name="Input 12 20 17" xfId="11457"/>
    <cellStyle name="Input 12 20 17 2" xfId="11458"/>
    <cellStyle name="Input 12 20 17 3" xfId="11459"/>
    <cellStyle name="Input 12 20 17 4" xfId="43965"/>
    <cellStyle name="Input 12 20 18" xfId="11460"/>
    <cellStyle name="Input 12 20 18 2" xfId="11461"/>
    <cellStyle name="Input 12 20 18 3" xfId="11462"/>
    <cellStyle name="Input 12 20 18 4" xfId="43966"/>
    <cellStyle name="Input 12 20 19" xfId="11463"/>
    <cellStyle name="Input 12 20 19 2" xfId="11464"/>
    <cellStyle name="Input 12 20 19 3" xfId="11465"/>
    <cellStyle name="Input 12 20 19 4" xfId="43967"/>
    <cellStyle name="Input 12 20 2" xfId="11466"/>
    <cellStyle name="Input 12 20 2 2" xfId="11467"/>
    <cellStyle name="Input 12 20 2 3" xfId="11468"/>
    <cellStyle name="Input 12 20 2 4" xfId="43968"/>
    <cellStyle name="Input 12 20 20" xfId="11469"/>
    <cellStyle name="Input 12 20 20 2" xfId="11470"/>
    <cellStyle name="Input 12 20 20 3" xfId="43969"/>
    <cellStyle name="Input 12 20 20 4" xfId="43970"/>
    <cellStyle name="Input 12 20 21" xfId="43971"/>
    <cellStyle name="Input 12 20 22" xfId="43972"/>
    <cellStyle name="Input 12 20 3" xfId="11471"/>
    <cellStyle name="Input 12 20 3 2" xfId="11472"/>
    <cellStyle name="Input 12 20 3 3" xfId="11473"/>
    <cellStyle name="Input 12 20 3 4" xfId="43973"/>
    <cellStyle name="Input 12 20 4" xfId="11474"/>
    <cellStyle name="Input 12 20 4 2" xfId="11475"/>
    <cellStyle name="Input 12 20 4 3" xfId="11476"/>
    <cellStyle name="Input 12 20 4 4" xfId="43974"/>
    <cellStyle name="Input 12 20 5" xfId="11477"/>
    <cellStyle name="Input 12 20 5 2" xfId="11478"/>
    <cellStyle name="Input 12 20 5 3" xfId="11479"/>
    <cellStyle name="Input 12 20 5 4" xfId="43975"/>
    <cellStyle name="Input 12 20 6" xfId="11480"/>
    <cellStyle name="Input 12 20 6 2" xfId="11481"/>
    <cellStyle name="Input 12 20 6 3" xfId="11482"/>
    <cellStyle name="Input 12 20 6 4" xfId="43976"/>
    <cellStyle name="Input 12 20 7" xfId="11483"/>
    <cellStyle name="Input 12 20 7 2" xfId="11484"/>
    <cellStyle name="Input 12 20 7 3" xfId="11485"/>
    <cellStyle name="Input 12 20 7 4" xfId="43977"/>
    <cellStyle name="Input 12 20 8" xfId="11486"/>
    <cellStyle name="Input 12 20 8 2" xfId="11487"/>
    <cellStyle name="Input 12 20 8 3" xfId="11488"/>
    <cellStyle name="Input 12 20 8 4" xfId="43978"/>
    <cellStyle name="Input 12 20 9" xfId="11489"/>
    <cellStyle name="Input 12 20 9 2" xfId="11490"/>
    <cellStyle name="Input 12 20 9 3" xfId="11491"/>
    <cellStyle name="Input 12 20 9 4" xfId="43979"/>
    <cellStyle name="Input 12 21" xfId="11492"/>
    <cellStyle name="Input 12 21 10" xfId="11493"/>
    <cellStyle name="Input 12 21 10 2" xfId="11494"/>
    <cellStyle name="Input 12 21 10 3" xfId="11495"/>
    <cellStyle name="Input 12 21 10 4" xfId="43980"/>
    <cellStyle name="Input 12 21 11" xfId="11496"/>
    <cellStyle name="Input 12 21 11 2" xfId="11497"/>
    <cellStyle name="Input 12 21 11 3" xfId="11498"/>
    <cellStyle name="Input 12 21 11 4" xfId="43981"/>
    <cellStyle name="Input 12 21 12" xfId="11499"/>
    <cellStyle name="Input 12 21 12 2" xfId="11500"/>
    <cellStyle name="Input 12 21 12 3" xfId="11501"/>
    <cellStyle name="Input 12 21 12 4" xfId="43982"/>
    <cellStyle name="Input 12 21 13" xfId="11502"/>
    <cellStyle name="Input 12 21 13 2" xfId="11503"/>
    <cellStyle name="Input 12 21 13 3" xfId="11504"/>
    <cellStyle name="Input 12 21 13 4" xfId="43983"/>
    <cellStyle name="Input 12 21 14" xfId="11505"/>
    <cellStyle name="Input 12 21 14 2" xfId="11506"/>
    <cellStyle name="Input 12 21 14 3" xfId="11507"/>
    <cellStyle name="Input 12 21 14 4" xfId="43984"/>
    <cellStyle name="Input 12 21 15" xfId="11508"/>
    <cellStyle name="Input 12 21 15 2" xfId="11509"/>
    <cellStyle name="Input 12 21 15 3" xfId="11510"/>
    <cellStyle name="Input 12 21 15 4" xfId="43985"/>
    <cellStyle name="Input 12 21 16" xfId="11511"/>
    <cellStyle name="Input 12 21 16 2" xfId="11512"/>
    <cellStyle name="Input 12 21 16 3" xfId="11513"/>
    <cellStyle name="Input 12 21 16 4" xfId="43986"/>
    <cellStyle name="Input 12 21 17" xfId="11514"/>
    <cellStyle name="Input 12 21 17 2" xfId="11515"/>
    <cellStyle name="Input 12 21 17 3" xfId="11516"/>
    <cellStyle name="Input 12 21 17 4" xfId="43987"/>
    <cellStyle name="Input 12 21 18" xfId="11517"/>
    <cellStyle name="Input 12 21 18 2" xfId="11518"/>
    <cellStyle name="Input 12 21 18 3" xfId="11519"/>
    <cellStyle name="Input 12 21 18 4" xfId="43988"/>
    <cellStyle name="Input 12 21 19" xfId="11520"/>
    <cellStyle name="Input 12 21 19 2" xfId="11521"/>
    <cellStyle name="Input 12 21 19 3" xfId="11522"/>
    <cellStyle name="Input 12 21 19 4" xfId="43989"/>
    <cellStyle name="Input 12 21 2" xfId="11523"/>
    <cellStyle name="Input 12 21 2 2" xfId="11524"/>
    <cellStyle name="Input 12 21 2 3" xfId="11525"/>
    <cellStyle name="Input 12 21 2 4" xfId="43990"/>
    <cellStyle name="Input 12 21 20" xfId="11526"/>
    <cellStyle name="Input 12 21 20 2" xfId="11527"/>
    <cellStyle name="Input 12 21 20 3" xfId="43991"/>
    <cellStyle name="Input 12 21 20 4" xfId="43992"/>
    <cellStyle name="Input 12 21 21" xfId="43993"/>
    <cellStyle name="Input 12 21 22" xfId="43994"/>
    <cellStyle name="Input 12 21 3" xfId="11528"/>
    <cellStyle name="Input 12 21 3 2" xfId="11529"/>
    <cellStyle name="Input 12 21 3 3" xfId="11530"/>
    <cellStyle name="Input 12 21 3 4" xfId="43995"/>
    <cellStyle name="Input 12 21 4" xfId="11531"/>
    <cellStyle name="Input 12 21 4 2" xfId="11532"/>
    <cellStyle name="Input 12 21 4 3" xfId="11533"/>
    <cellStyle name="Input 12 21 4 4" xfId="43996"/>
    <cellStyle name="Input 12 21 5" xfId="11534"/>
    <cellStyle name="Input 12 21 5 2" xfId="11535"/>
    <cellStyle name="Input 12 21 5 3" xfId="11536"/>
    <cellStyle name="Input 12 21 5 4" xfId="43997"/>
    <cellStyle name="Input 12 21 6" xfId="11537"/>
    <cellStyle name="Input 12 21 6 2" xfId="11538"/>
    <cellStyle name="Input 12 21 6 3" xfId="11539"/>
    <cellStyle name="Input 12 21 6 4" xfId="43998"/>
    <cellStyle name="Input 12 21 7" xfId="11540"/>
    <cellStyle name="Input 12 21 7 2" xfId="11541"/>
    <cellStyle name="Input 12 21 7 3" xfId="11542"/>
    <cellStyle name="Input 12 21 7 4" xfId="43999"/>
    <cellStyle name="Input 12 21 8" xfId="11543"/>
    <cellStyle name="Input 12 21 8 2" xfId="11544"/>
    <cellStyle name="Input 12 21 8 3" xfId="11545"/>
    <cellStyle name="Input 12 21 8 4" xfId="44000"/>
    <cellStyle name="Input 12 21 9" xfId="11546"/>
    <cellStyle name="Input 12 21 9 2" xfId="11547"/>
    <cellStyle name="Input 12 21 9 3" xfId="11548"/>
    <cellStyle name="Input 12 21 9 4" xfId="44001"/>
    <cellStyle name="Input 12 22" xfId="11549"/>
    <cellStyle name="Input 12 22 10" xfId="11550"/>
    <cellStyle name="Input 12 22 10 2" xfId="11551"/>
    <cellStyle name="Input 12 22 10 3" xfId="11552"/>
    <cellStyle name="Input 12 22 10 4" xfId="44002"/>
    <cellStyle name="Input 12 22 11" xfId="11553"/>
    <cellStyle name="Input 12 22 11 2" xfId="11554"/>
    <cellStyle name="Input 12 22 11 3" xfId="11555"/>
    <cellStyle name="Input 12 22 11 4" xfId="44003"/>
    <cellStyle name="Input 12 22 12" xfId="11556"/>
    <cellStyle name="Input 12 22 12 2" xfId="11557"/>
    <cellStyle name="Input 12 22 12 3" xfId="11558"/>
    <cellStyle name="Input 12 22 12 4" xfId="44004"/>
    <cellStyle name="Input 12 22 13" xfId="11559"/>
    <cellStyle name="Input 12 22 13 2" xfId="11560"/>
    <cellStyle name="Input 12 22 13 3" xfId="11561"/>
    <cellStyle name="Input 12 22 13 4" xfId="44005"/>
    <cellStyle name="Input 12 22 14" xfId="11562"/>
    <cellStyle name="Input 12 22 14 2" xfId="11563"/>
    <cellStyle name="Input 12 22 14 3" xfId="11564"/>
    <cellStyle name="Input 12 22 14 4" xfId="44006"/>
    <cellStyle name="Input 12 22 15" xfId="11565"/>
    <cellStyle name="Input 12 22 15 2" xfId="11566"/>
    <cellStyle name="Input 12 22 15 3" xfId="11567"/>
    <cellStyle name="Input 12 22 15 4" xfId="44007"/>
    <cellStyle name="Input 12 22 16" xfId="11568"/>
    <cellStyle name="Input 12 22 16 2" xfId="11569"/>
    <cellStyle name="Input 12 22 16 3" xfId="11570"/>
    <cellStyle name="Input 12 22 16 4" xfId="44008"/>
    <cellStyle name="Input 12 22 17" xfId="11571"/>
    <cellStyle name="Input 12 22 17 2" xfId="11572"/>
    <cellStyle name="Input 12 22 17 3" xfId="11573"/>
    <cellStyle name="Input 12 22 17 4" xfId="44009"/>
    <cellStyle name="Input 12 22 18" xfId="11574"/>
    <cellStyle name="Input 12 22 18 2" xfId="11575"/>
    <cellStyle name="Input 12 22 18 3" xfId="11576"/>
    <cellStyle name="Input 12 22 18 4" xfId="44010"/>
    <cellStyle name="Input 12 22 19" xfId="11577"/>
    <cellStyle name="Input 12 22 19 2" xfId="11578"/>
    <cellStyle name="Input 12 22 19 3" xfId="11579"/>
    <cellStyle name="Input 12 22 19 4" xfId="44011"/>
    <cellStyle name="Input 12 22 2" xfId="11580"/>
    <cellStyle name="Input 12 22 2 2" xfId="11581"/>
    <cellStyle name="Input 12 22 2 3" xfId="11582"/>
    <cellStyle name="Input 12 22 2 4" xfId="44012"/>
    <cellStyle name="Input 12 22 20" xfId="11583"/>
    <cellStyle name="Input 12 22 20 2" xfId="11584"/>
    <cellStyle name="Input 12 22 20 3" xfId="44013"/>
    <cellStyle name="Input 12 22 20 4" xfId="44014"/>
    <cellStyle name="Input 12 22 21" xfId="44015"/>
    <cellStyle name="Input 12 22 22" xfId="44016"/>
    <cellStyle name="Input 12 22 3" xfId="11585"/>
    <cellStyle name="Input 12 22 3 2" xfId="11586"/>
    <cellStyle name="Input 12 22 3 3" xfId="11587"/>
    <cellStyle name="Input 12 22 3 4" xfId="44017"/>
    <cellStyle name="Input 12 22 4" xfId="11588"/>
    <cellStyle name="Input 12 22 4 2" xfId="11589"/>
    <cellStyle name="Input 12 22 4 3" xfId="11590"/>
    <cellStyle name="Input 12 22 4 4" xfId="44018"/>
    <cellStyle name="Input 12 22 5" xfId="11591"/>
    <cellStyle name="Input 12 22 5 2" xfId="11592"/>
    <cellStyle name="Input 12 22 5 3" xfId="11593"/>
    <cellStyle name="Input 12 22 5 4" xfId="44019"/>
    <cellStyle name="Input 12 22 6" xfId="11594"/>
    <cellStyle name="Input 12 22 6 2" xfId="11595"/>
    <cellStyle name="Input 12 22 6 3" xfId="11596"/>
    <cellStyle name="Input 12 22 6 4" xfId="44020"/>
    <cellStyle name="Input 12 22 7" xfId="11597"/>
    <cellStyle name="Input 12 22 7 2" xfId="11598"/>
    <cellStyle name="Input 12 22 7 3" xfId="11599"/>
    <cellStyle name="Input 12 22 7 4" xfId="44021"/>
    <cellStyle name="Input 12 22 8" xfId="11600"/>
    <cellStyle name="Input 12 22 8 2" xfId="11601"/>
    <cellStyle name="Input 12 22 8 3" xfId="11602"/>
    <cellStyle name="Input 12 22 8 4" xfId="44022"/>
    <cellStyle name="Input 12 22 9" xfId="11603"/>
    <cellStyle name="Input 12 22 9 2" xfId="11604"/>
    <cellStyle name="Input 12 22 9 3" xfId="11605"/>
    <cellStyle name="Input 12 22 9 4" xfId="44023"/>
    <cellStyle name="Input 12 23" xfId="11606"/>
    <cellStyle name="Input 12 23 10" xfId="11607"/>
    <cellStyle name="Input 12 23 10 2" xfId="11608"/>
    <cellStyle name="Input 12 23 10 3" xfId="11609"/>
    <cellStyle name="Input 12 23 10 4" xfId="44024"/>
    <cellStyle name="Input 12 23 11" xfId="11610"/>
    <cellStyle name="Input 12 23 11 2" xfId="11611"/>
    <cellStyle name="Input 12 23 11 3" xfId="11612"/>
    <cellStyle name="Input 12 23 11 4" xfId="44025"/>
    <cellStyle name="Input 12 23 12" xfId="11613"/>
    <cellStyle name="Input 12 23 12 2" xfId="11614"/>
    <cellStyle name="Input 12 23 12 3" xfId="11615"/>
    <cellStyle name="Input 12 23 12 4" xfId="44026"/>
    <cellStyle name="Input 12 23 13" xfId="11616"/>
    <cellStyle name="Input 12 23 13 2" xfId="11617"/>
    <cellStyle name="Input 12 23 13 3" xfId="11618"/>
    <cellStyle name="Input 12 23 13 4" xfId="44027"/>
    <cellStyle name="Input 12 23 14" xfId="11619"/>
    <cellStyle name="Input 12 23 14 2" xfId="11620"/>
    <cellStyle name="Input 12 23 14 3" xfId="11621"/>
    <cellStyle name="Input 12 23 14 4" xfId="44028"/>
    <cellStyle name="Input 12 23 15" xfId="11622"/>
    <cellStyle name="Input 12 23 15 2" xfId="11623"/>
    <cellStyle name="Input 12 23 15 3" xfId="11624"/>
    <cellStyle name="Input 12 23 15 4" xfId="44029"/>
    <cellStyle name="Input 12 23 16" xfId="11625"/>
    <cellStyle name="Input 12 23 16 2" xfId="11626"/>
    <cellStyle name="Input 12 23 16 3" xfId="11627"/>
    <cellStyle name="Input 12 23 16 4" xfId="44030"/>
    <cellStyle name="Input 12 23 17" xfId="11628"/>
    <cellStyle name="Input 12 23 17 2" xfId="11629"/>
    <cellStyle name="Input 12 23 17 3" xfId="11630"/>
    <cellStyle name="Input 12 23 17 4" xfId="44031"/>
    <cellStyle name="Input 12 23 18" xfId="11631"/>
    <cellStyle name="Input 12 23 18 2" xfId="11632"/>
    <cellStyle name="Input 12 23 18 3" xfId="11633"/>
    <cellStyle name="Input 12 23 18 4" xfId="44032"/>
    <cellStyle name="Input 12 23 19" xfId="11634"/>
    <cellStyle name="Input 12 23 19 2" xfId="11635"/>
    <cellStyle name="Input 12 23 19 3" xfId="11636"/>
    <cellStyle name="Input 12 23 19 4" xfId="44033"/>
    <cellStyle name="Input 12 23 2" xfId="11637"/>
    <cellStyle name="Input 12 23 2 2" xfId="11638"/>
    <cellStyle name="Input 12 23 2 3" xfId="11639"/>
    <cellStyle name="Input 12 23 2 4" xfId="44034"/>
    <cellStyle name="Input 12 23 20" xfId="11640"/>
    <cellStyle name="Input 12 23 20 2" xfId="11641"/>
    <cellStyle name="Input 12 23 20 3" xfId="44035"/>
    <cellStyle name="Input 12 23 20 4" xfId="44036"/>
    <cellStyle name="Input 12 23 21" xfId="44037"/>
    <cellStyle name="Input 12 23 22" xfId="44038"/>
    <cellStyle name="Input 12 23 3" xfId="11642"/>
    <cellStyle name="Input 12 23 3 2" xfId="11643"/>
    <cellStyle name="Input 12 23 3 3" xfId="11644"/>
    <cellStyle name="Input 12 23 3 4" xfId="44039"/>
    <cellStyle name="Input 12 23 4" xfId="11645"/>
    <cellStyle name="Input 12 23 4 2" xfId="11646"/>
    <cellStyle name="Input 12 23 4 3" xfId="11647"/>
    <cellStyle name="Input 12 23 4 4" xfId="44040"/>
    <cellStyle name="Input 12 23 5" xfId="11648"/>
    <cellStyle name="Input 12 23 5 2" xfId="11649"/>
    <cellStyle name="Input 12 23 5 3" xfId="11650"/>
    <cellStyle name="Input 12 23 5 4" xfId="44041"/>
    <cellStyle name="Input 12 23 6" xfId="11651"/>
    <cellStyle name="Input 12 23 6 2" xfId="11652"/>
    <cellStyle name="Input 12 23 6 3" xfId="11653"/>
    <cellStyle name="Input 12 23 6 4" xfId="44042"/>
    <cellStyle name="Input 12 23 7" xfId="11654"/>
    <cellStyle name="Input 12 23 7 2" xfId="11655"/>
    <cellStyle name="Input 12 23 7 3" xfId="11656"/>
    <cellStyle name="Input 12 23 7 4" xfId="44043"/>
    <cellStyle name="Input 12 23 8" xfId="11657"/>
    <cellStyle name="Input 12 23 8 2" xfId="11658"/>
    <cellStyle name="Input 12 23 8 3" xfId="11659"/>
    <cellStyle name="Input 12 23 8 4" xfId="44044"/>
    <cellStyle name="Input 12 23 9" xfId="11660"/>
    <cellStyle name="Input 12 23 9 2" xfId="11661"/>
    <cellStyle name="Input 12 23 9 3" xfId="11662"/>
    <cellStyle name="Input 12 23 9 4" xfId="44045"/>
    <cellStyle name="Input 12 24" xfId="11663"/>
    <cellStyle name="Input 12 24 10" xfId="11664"/>
    <cellStyle name="Input 12 24 10 2" xfId="11665"/>
    <cellStyle name="Input 12 24 10 3" xfId="11666"/>
    <cellStyle name="Input 12 24 10 4" xfId="44046"/>
    <cellStyle name="Input 12 24 11" xfId="11667"/>
    <cellStyle name="Input 12 24 11 2" xfId="11668"/>
    <cellStyle name="Input 12 24 11 3" xfId="11669"/>
    <cellStyle name="Input 12 24 11 4" xfId="44047"/>
    <cellStyle name="Input 12 24 12" xfId="11670"/>
    <cellStyle name="Input 12 24 12 2" xfId="11671"/>
    <cellStyle name="Input 12 24 12 3" xfId="11672"/>
    <cellStyle name="Input 12 24 12 4" xfId="44048"/>
    <cellStyle name="Input 12 24 13" xfId="11673"/>
    <cellStyle name="Input 12 24 13 2" xfId="11674"/>
    <cellStyle name="Input 12 24 13 3" xfId="11675"/>
    <cellStyle name="Input 12 24 13 4" xfId="44049"/>
    <cellStyle name="Input 12 24 14" xfId="11676"/>
    <cellStyle name="Input 12 24 14 2" xfId="11677"/>
    <cellStyle name="Input 12 24 14 3" xfId="11678"/>
    <cellStyle name="Input 12 24 14 4" xfId="44050"/>
    <cellStyle name="Input 12 24 15" xfId="11679"/>
    <cellStyle name="Input 12 24 15 2" xfId="11680"/>
    <cellStyle name="Input 12 24 15 3" xfId="11681"/>
    <cellStyle name="Input 12 24 15 4" xfId="44051"/>
    <cellStyle name="Input 12 24 16" xfId="11682"/>
    <cellStyle name="Input 12 24 16 2" xfId="11683"/>
    <cellStyle name="Input 12 24 16 3" xfId="11684"/>
    <cellStyle name="Input 12 24 16 4" xfId="44052"/>
    <cellStyle name="Input 12 24 17" xfId="11685"/>
    <cellStyle name="Input 12 24 17 2" xfId="11686"/>
    <cellStyle name="Input 12 24 17 3" xfId="11687"/>
    <cellStyle name="Input 12 24 17 4" xfId="44053"/>
    <cellStyle name="Input 12 24 18" xfId="11688"/>
    <cellStyle name="Input 12 24 18 2" xfId="11689"/>
    <cellStyle name="Input 12 24 18 3" xfId="11690"/>
    <cellStyle name="Input 12 24 18 4" xfId="44054"/>
    <cellStyle name="Input 12 24 19" xfId="11691"/>
    <cellStyle name="Input 12 24 19 2" xfId="11692"/>
    <cellStyle name="Input 12 24 19 3" xfId="11693"/>
    <cellStyle name="Input 12 24 19 4" xfId="44055"/>
    <cellStyle name="Input 12 24 2" xfId="11694"/>
    <cellStyle name="Input 12 24 2 2" xfId="11695"/>
    <cellStyle name="Input 12 24 2 3" xfId="11696"/>
    <cellStyle name="Input 12 24 2 4" xfId="44056"/>
    <cellStyle name="Input 12 24 20" xfId="11697"/>
    <cellStyle name="Input 12 24 20 2" xfId="11698"/>
    <cellStyle name="Input 12 24 20 3" xfId="44057"/>
    <cellStyle name="Input 12 24 20 4" xfId="44058"/>
    <cellStyle name="Input 12 24 21" xfId="44059"/>
    <cellStyle name="Input 12 24 22" xfId="44060"/>
    <cellStyle name="Input 12 24 3" xfId="11699"/>
    <cellStyle name="Input 12 24 3 2" xfId="11700"/>
    <cellStyle name="Input 12 24 3 3" xfId="11701"/>
    <cellStyle name="Input 12 24 3 4" xfId="44061"/>
    <cellStyle name="Input 12 24 4" xfId="11702"/>
    <cellStyle name="Input 12 24 4 2" xfId="11703"/>
    <cellStyle name="Input 12 24 4 3" xfId="11704"/>
    <cellStyle name="Input 12 24 4 4" xfId="44062"/>
    <cellStyle name="Input 12 24 5" xfId="11705"/>
    <cellStyle name="Input 12 24 5 2" xfId="11706"/>
    <cellStyle name="Input 12 24 5 3" xfId="11707"/>
    <cellStyle name="Input 12 24 5 4" xfId="44063"/>
    <cellStyle name="Input 12 24 6" xfId="11708"/>
    <cellStyle name="Input 12 24 6 2" xfId="11709"/>
    <cellStyle name="Input 12 24 6 3" xfId="11710"/>
    <cellStyle name="Input 12 24 6 4" xfId="44064"/>
    <cellStyle name="Input 12 24 7" xfId="11711"/>
    <cellStyle name="Input 12 24 7 2" xfId="11712"/>
    <cellStyle name="Input 12 24 7 3" xfId="11713"/>
    <cellStyle name="Input 12 24 7 4" xfId="44065"/>
    <cellStyle name="Input 12 24 8" xfId="11714"/>
    <cellStyle name="Input 12 24 8 2" xfId="11715"/>
    <cellStyle name="Input 12 24 8 3" xfId="11716"/>
    <cellStyle name="Input 12 24 8 4" xfId="44066"/>
    <cellStyle name="Input 12 24 9" xfId="11717"/>
    <cellStyle name="Input 12 24 9 2" xfId="11718"/>
    <cellStyle name="Input 12 24 9 3" xfId="11719"/>
    <cellStyle name="Input 12 24 9 4" xfId="44067"/>
    <cellStyle name="Input 12 25" xfId="11720"/>
    <cellStyle name="Input 12 25 10" xfId="11721"/>
    <cellStyle name="Input 12 25 10 2" xfId="11722"/>
    <cellStyle name="Input 12 25 10 3" xfId="11723"/>
    <cellStyle name="Input 12 25 10 4" xfId="44068"/>
    <cellStyle name="Input 12 25 11" xfId="11724"/>
    <cellStyle name="Input 12 25 11 2" xfId="11725"/>
    <cellStyle name="Input 12 25 11 3" xfId="11726"/>
    <cellStyle name="Input 12 25 11 4" xfId="44069"/>
    <cellStyle name="Input 12 25 12" xfId="11727"/>
    <cellStyle name="Input 12 25 12 2" xfId="11728"/>
    <cellStyle name="Input 12 25 12 3" xfId="11729"/>
    <cellStyle name="Input 12 25 12 4" xfId="44070"/>
    <cellStyle name="Input 12 25 13" xfId="11730"/>
    <cellStyle name="Input 12 25 13 2" xfId="11731"/>
    <cellStyle name="Input 12 25 13 3" xfId="11732"/>
    <cellStyle name="Input 12 25 13 4" xfId="44071"/>
    <cellStyle name="Input 12 25 14" xfId="11733"/>
    <cellStyle name="Input 12 25 14 2" xfId="11734"/>
    <cellStyle name="Input 12 25 14 3" xfId="11735"/>
    <cellStyle name="Input 12 25 14 4" xfId="44072"/>
    <cellStyle name="Input 12 25 15" xfId="11736"/>
    <cellStyle name="Input 12 25 15 2" xfId="11737"/>
    <cellStyle name="Input 12 25 15 3" xfId="11738"/>
    <cellStyle name="Input 12 25 15 4" xfId="44073"/>
    <cellStyle name="Input 12 25 16" xfId="11739"/>
    <cellStyle name="Input 12 25 16 2" xfId="11740"/>
    <cellStyle name="Input 12 25 16 3" xfId="11741"/>
    <cellStyle name="Input 12 25 16 4" xfId="44074"/>
    <cellStyle name="Input 12 25 17" xfId="11742"/>
    <cellStyle name="Input 12 25 17 2" xfId="11743"/>
    <cellStyle name="Input 12 25 17 3" xfId="11744"/>
    <cellStyle name="Input 12 25 17 4" xfId="44075"/>
    <cellStyle name="Input 12 25 18" xfId="11745"/>
    <cellStyle name="Input 12 25 18 2" xfId="11746"/>
    <cellStyle name="Input 12 25 18 3" xfId="11747"/>
    <cellStyle name="Input 12 25 18 4" xfId="44076"/>
    <cellStyle name="Input 12 25 19" xfId="11748"/>
    <cellStyle name="Input 12 25 19 2" xfId="11749"/>
    <cellStyle name="Input 12 25 19 3" xfId="11750"/>
    <cellStyle name="Input 12 25 19 4" xfId="44077"/>
    <cellStyle name="Input 12 25 2" xfId="11751"/>
    <cellStyle name="Input 12 25 2 2" xfId="11752"/>
    <cellStyle name="Input 12 25 2 3" xfId="11753"/>
    <cellStyle name="Input 12 25 2 4" xfId="44078"/>
    <cellStyle name="Input 12 25 20" xfId="11754"/>
    <cellStyle name="Input 12 25 20 2" xfId="11755"/>
    <cellStyle name="Input 12 25 20 3" xfId="44079"/>
    <cellStyle name="Input 12 25 20 4" xfId="44080"/>
    <cellStyle name="Input 12 25 21" xfId="44081"/>
    <cellStyle name="Input 12 25 22" xfId="44082"/>
    <cellStyle name="Input 12 25 3" xfId="11756"/>
    <cellStyle name="Input 12 25 3 2" xfId="11757"/>
    <cellStyle name="Input 12 25 3 3" xfId="11758"/>
    <cellStyle name="Input 12 25 3 4" xfId="44083"/>
    <cellStyle name="Input 12 25 4" xfId="11759"/>
    <cellStyle name="Input 12 25 4 2" xfId="11760"/>
    <cellStyle name="Input 12 25 4 3" xfId="11761"/>
    <cellStyle name="Input 12 25 4 4" xfId="44084"/>
    <cellStyle name="Input 12 25 5" xfId="11762"/>
    <cellStyle name="Input 12 25 5 2" xfId="11763"/>
    <cellStyle name="Input 12 25 5 3" xfId="11764"/>
    <cellStyle name="Input 12 25 5 4" xfId="44085"/>
    <cellStyle name="Input 12 25 6" xfId="11765"/>
    <cellStyle name="Input 12 25 6 2" xfId="11766"/>
    <cellStyle name="Input 12 25 6 3" xfId="11767"/>
    <cellStyle name="Input 12 25 6 4" xfId="44086"/>
    <cellStyle name="Input 12 25 7" xfId="11768"/>
    <cellStyle name="Input 12 25 7 2" xfId="11769"/>
    <cellStyle name="Input 12 25 7 3" xfId="11770"/>
    <cellStyle name="Input 12 25 7 4" xfId="44087"/>
    <cellStyle name="Input 12 25 8" xfId="11771"/>
    <cellStyle name="Input 12 25 8 2" xfId="11772"/>
    <cellStyle name="Input 12 25 8 3" xfId="11773"/>
    <cellStyle name="Input 12 25 8 4" xfId="44088"/>
    <cellStyle name="Input 12 25 9" xfId="11774"/>
    <cellStyle name="Input 12 25 9 2" xfId="11775"/>
    <cellStyle name="Input 12 25 9 3" xfId="11776"/>
    <cellStyle name="Input 12 25 9 4" xfId="44089"/>
    <cellStyle name="Input 12 26" xfId="11777"/>
    <cellStyle name="Input 12 26 10" xfId="11778"/>
    <cellStyle name="Input 12 26 10 2" xfId="11779"/>
    <cellStyle name="Input 12 26 10 3" xfId="11780"/>
    <cellStyle name="Input 12 26 10 4" xfId="44090"/>
    <cellStyle name="Input 12 26 11" xfId="11781"/>
    <cellStyle name="Input 12 26 11 2" xfId="11782"/>
    <cellStyle name="Input 12 26 11 3" xfId="11783"/>
    <cellStyle name="Input 12 26 11 4" xfId="44091"/>
    <cellStyle name="Input 12 26 12" xfId="11784"/>
    <cellStyle name="Input 12 26 12 2" xfId="11785"/>
    <cellStyle name="Input 12 26 12 3" xfId="11786"/>
    <cellStyle name="Input 12 26 12 4" xfId="44092"/>
    <cellStyle name="Input 12 26 13" xfId="11787"/>
    <cellStyle name="Input 12 26 13 2" xfId="11788"/>
    <cellStyle name="Input 12 26 13 3" xfId="11789"/>
    <cellStyle name="Input 12 26 13 4" xfId="44093"/>
    <cellStyle name="Input 12 26 14" xfId="11790"/>
    <cellStyle name="Input 12 26 14 2" xfId="11791"/>
    <cellStyle name="Input 12 26 14 3" xfId="11792"/>
    <cellStyle name="Input 12 26 14 4" xfId="44094"/>
    <cellStyle name="Input 12 26 15" xfId="11793"/>
    <cellStyle name="Input 12 26 15 2" xfId="11794"/>
    <cellStyle name="Input 12 26 15 3" xfId="11795"/>
    <cellStyle name="Input 12 26 15 4" xfId="44095"/>
    <cellStyle name="Input 12 26 16" xfId="11796"/>
    <cellStyle name="Input 12 26 16 2" xfId="11797"/>
    <cellStyle name="Input 12 26 16 3" xfId="11798"/>
    <cellStyle name="Input 12 26 16 4" xfId="44096"/>
    <cellStyle name="Input 12 26 17" xfId="11799"/>
    <cellStyle name="Input 12 26 17 2" xfId="11800"/>
    <cellStyle name="Input 12 26 17 3" xfId="11801"/>
    <cellStyle name="Input 12 26 17 4" xfId="44097"/>
    <cellStyle name="Input 12 26 18" xfId="11802"/>
    <cellStyle name="Input 12 26 18 2" xfId="11803"/>
    <cellStyle name="Input 12 26 18 3" xfId="11804"/>
    <cellStyle name="Input 12 26 18 4" xfId="44098"/>
    <cellStyle name="Input 12 26 19" xfId="11805"/>
    <cellStyle name="Input 12 26 19 2" xfId="11806"/>
    <cellStyle name="Input 12 26 19 3" xfId="11807"/>
    <cellStyle name="Input 12 26 19 4" xfId="44099"/>
    <cellStyle name="Input 12 26 2" xfId="11808"/>
    <cellStyle name="Input 12 26 2 2" xfId="11809"/>
    <cellStyle name="Input 12 26 2 3" xfId="11810"/>
    <cellStyle name="Input 12 26 2 4" xfId="44100"/>
    <cellStyle name="Input 12 26 20" xfId="11811"/>
    <cellStyle name="Input 12 26 20 2" xfId="11812"/>
    <cellStyle name="Input 12 26 20 3" xfId="44101"/>
    <cellStyle name="Input 12 26 20 4" xfId="44102"/>
    <cellStyle name="Input 12 26 21" xfId="44103"/>
    <cellStyle name="Input 12 26 22" xfId="44104"/>
    <cellStyle name="Input 12 26 3" xfId="11813"/>
    <cellStyle name="Input 12 26 3 2" xfId="11814"/>
    <cellStyle name="Input 12 26 3 3" xfId="11815"/>
    <cellStyle name="Input 12 26 3 4" xfId="44105"/>
    <cellStyle name="Input 12 26 4" xfId="11816"/>
    <cellStyle name="Input 12 26 4 2" xfId="11817"/>
    <cellStyle name="Input 12 26 4 3" xfId="11818"/>
    <cellStyle name="Input 12 26 4 4" xfId="44106"/>
    <cellStyle name="Input 12 26 5" xfId="11819"/>
    <cellStyle name="Input 12 26 5 2" xfId="11820"/>
    <cellStyle name="Input 12 26 5 3" xfId="11821"/>
    <cellStyle name="Input 12 26 5 4" xfId="44107"/>
    <cellStyle name="Input 12 26 6" xfId="11822"/>
    <cellStyle name="Input 12 26 6 2" xfId="11823"/>
    <cellStyle name="Input 12 26 6 3" xfId="11824"/>
    <cellStyle name="Input 12 26 6 4" xfId="44108"/>
    <cellStyle name="Input 12 26 7" xfId="11825"/>
    <cellStyle name="Input 12 26 7 2" xfId="11826"/>
    <cellStyle name="Input 12 26 7 3" xfId="11827"/>
    <cellStyle name="Input 12 26 7 4" xfId="44109"/>
    <cellStyle name="Input 12 26 8" xfId="11828"/>
    <cellStyle name="Input 12 26 8 2" xfId="11829"/>
    <cellStyle name="Input 12 26 8 3" xfId="11830"/>
    <cellStyle name="Input 12 26 8 4" xfId="44110"/>
    <cellStyle name="Input 12 26 9" xfId="11831"/>
    <cellStyle name="Input 12 26 9 2" xfId="11832"/>
    <cellStyle name="Input 12 26 9 3" xfId="11833"/>
    <cellStyle name="Input 12 26 9 4" xfId="44111"/>
    <cellStyle name="Input 12 27" xfId="11834"/>
    <cellStyle name="Input 12 27 10" xfId="11835"/>
    <cellStyle name="Input 12 27 10 2" xfId="11836"/>
    <cellStyle name="Input 12 27 10 3" xfId="11837"/>
    <cellStyle name="Input 12 27 10 4" xfId="44112"/>
    <cellStyle name="Input 12 27 11" xfId="11838"/>
    <cellStyle name="Input 12 27 11 2" xfId="11839"/>
    <cellStyle name="Input 12 27 11 3" xfId="11840"/>
    <cellStyle name="Input 12 27 11 4" xfId="44113"/>
    <cellStyle name="Input 12 27 12" xfId="11841"/>
    <cellStyle name="Input 12 27 12 2" xfId="11842"/>
    <cellStyle name="Input 12 27 12 3" xfId="11843"/>
    <cellStyle name="Input 12 27 12 4" xfId="44114"/>
    <cellStyle name="Input 12 27 13" xfId="11844"/>
    <cellStyle name="Input 12 27 13 2" xfId="11845"/>
    <cellStyle name="Input 12 27 13 3" xfId="11846"/>
    <cellStyle name="Input 12 27 13 4" xfId="44115"/>
    <cellStyle name="Input 12 27 14" xfId="11847"/>
    <cellStyle name="Input 12 27 14 2" xfId="11848"/>
    <cellStyle name="Input 12 27 14 3" xfId="11849"/>
    <cellStyle name="Input 12 27 14 4" xfId="44116"/>
    <cellStyle name="Input 12 27 15" xfId="11850"/>
    <cellStyle name="Input 12 27 15 2" xfId="11851"/>
    <cellStyle name="Input 12 27 15 3" xfId="11852"/>
    <cellStyle name="Input 12 27 15 4" xfId="44117"/>
    <cellStyle name="Input 12 27 16" xfId="11853"/>
    <cellStyle name="Input 12 27 16 2" xfId="11854"/>
    <cellStyle name="Input 12 27 16 3" xfId="11855"/>
    <cellStyle name="Input 12 27 16 4" xfId="44118"/>
    <cellStyle name="Input 12 27 17" xfId="11856"/>
    <cellStyle name="Input 12 27 17 2" xfId="11857"/>
    <cellStyle name="Input 12 27 17 3" xfId="11858"/>
    <cellStyle name="Input 12 27 17 4" xfId="44119"/>
    <cellStyle name="Input 12 27 18" xfId="11859"/>
    <cellStyle name="Input 12 27 18 2" xfId="11860"/>
    <cellStyle name="Input 12 27 18 3" xfId="11861"/>
    <cellStyle name="Input 12 27 18 4" xfId="44120"/>
    <cellStyle name="Input 12 27 19" xfId="11862"/>
    <cellStyle name="Input 12 27 19 2" xfId="11863"/>
    <cellStyle name="Input 12 27 19 3" xfId="11864"/>
    <cellStyle name="Input 12 27 19 4" xfId="44121"/>
    <cellStyle name="Input 12 27 2" xfId="11865"/>
    <cellStyle name="Input 12 27 2 2" xfId="11866"/>
    <cellStyle name="Input 12 27 2 3" xfId="11867"/>
    <cellStyle name="Input 12 27 2 4" xfId="44122"/>
    <cellStyle name="Input 12 27 20" xfId="11868"/>
    <cellStyle name="Input 12 27 20 2" xfId="11869"/>
    <cellStyle name="Input 12 27 20 3" xfId="44123"/>
    <cellStyle name="Input 12 27 20 4" xfId="44124"/>
    <cellStyle name="Input 12 27 21" xfId="44125"/>
    <cellStyle name="Input 12 27 22" xfId="44126"/>
    <cellStyle name="Input 12 27 3" xfId="11870"/>
    <cellStyle name="Input 12 27 3 2" xfId="11871"/>
    <cellStyle name="Input 12 27 3 3" xfId="11872"/>
    <cellStyle name="Input 12 27 3 4" xfId="44127"/>
    <cellStyle name="Input 12 27 4" xfId="11873"/>
    <cellStyle name="Input 12 27 4 2" xfId="11874"/>
    <cellStyle name="Input 12 27 4 3" xfId="11875"/>
    <cellStyle name="Input 12 27 4 4" xfId="44128"/>
    <cellStyle name="Input 12 27 5" xfId="11876"/>
    <cellStyle name="Input 12 27 5 2" xfId="11877"/>
    <cellStyle name="Input 12 27 5 3" xfId="11878"/>
    <cellStyle name="Input 12 27 5 4" xfId="44129"/>
    <cellStyle name="Input 12 27 6" xfId="11879"/>
    <cellStyle name="Input 12 27 6 2" xfId="11880"/>
    <cellStyle name="Input 12 27 6 3" xfId="11881"/>
    <cellStyle name="Input 12 27 6 4" xfId="44130"/>
    <cellStyle name="Input 12 27 7" xfId="11882"/>
    <cellStyle name="Input 12 27 7 2" xfId="11883"/>
    <cellStyle name="Input 12 27 7 3" xfId="11884"/>
    <cellStyle name="Input 12 27 7 4" xfId="44131"/>
    <cellStyle name="Input 12 27 8" xfId="11885"/>
    <cellStyle name="Input 12 27 8 2" xfId="11886"/>
    <cellStyle name="Input 12 27 8 3" xfId="11887"/>
    <cellStyle name="Input 12 27 8 4" xfId="44132"/>
    <cellStyle name="Input 12 27 9" xfId="11888"/>
    <cellStyle name="Input 12 27 9 2" xfId="11889"/>
    <cellStyle name="Input 12 27 9 3" xfId="11890"/>
    <cellStyle name="Input 12 27 9 4" xfId="44133"/>
    <cellStyle name="Input 12 28" xfId="11891"/>
    <cellStyle name="Input 12 28 10" xfId="11892"/>
    <cellStyle name="Input 12 28 10 2" xfId="11893"/>
    <cellStyle name="Input 12 28 10 3" xfId="11894"/>
    <cellStyle name="Input 12 28 10 4" xfId="44134"/>
    <cellStyle name="Input 12 28 11" xfId="11895"/>
    <cellStyle name="Input 12 28 11 2" xfId="11896"/>
    <cellStyle name="Input 12 28 11 3" xfId="11897"/>
    <cellStyle name="Input 12 28 11 4" xfId="44135"/>
    <cellStyle name="Input 12 28 12" xfId="11898"/>
    <cellStyle name="Input 12 28 12 2" xfId="11899"/>
    <cellStyle name="Input 12 28 12 3" xfId="11900"/>
    <cellStyle name="Input 12 28 12 4" xfId="44136"/>
    <cellStyle name="Input 12 28 13" xfId="11901"/>
    <cellStyle name="Input 12 28 13 2" xfId="11902"/>
    <cellStyle name="Input 12 28 13 3" xfId="11903"/>
    <cellStyle name="Input 12 28 13 4" xfId="44137"/>
    <cellStyle name="Input 12 28 14" xfId="11904"/>
    <cellStyle name="Input 12 28 14 2" xfId="11905"/>
    <cellStyle name="Input 12 28 14 3" xfId="11906"/>
    <cellStyle name="Input 12 28 14 4" xfId="44138"/>
    <cellStyle name="Input 12 28 15" xfId="11907"/>
    <cellStyle name="Input 12 28 15 2" xfId="11908"/>
    <cellStyle name="Input 12 28 15 3" xfId="11909"/>
    <cellStyle name="Input 12 28 15 4" xfId="44139"/>
    <cellStyle name="Input 12 28 16" xfId="11910"/>
    <cellStyle name="Input 12 28 16 2" xfId="11911"/>
    <cellStyle name="Input 12 28 16 3" xfId="11912"/>
    <cellStyle name="Input 12 28 16 4" xfId="44140"/>
    <cellStyle name="Input 12 28 17" xfId="11913"/>
    <cellStyle name="Input 12 28 17 2" xfId="11914"/>
    <cellStyle name="Input 12 28 17 3" xfId="11915"/>
    <cellStyle name="Input 12 28 17 4" xfId="44141"/>
    <cellStyle name="Input 12 28 18" xfId="11916"/>
    <cellStyle name="Input 12 28 18 2" xfId="11917"/>
    <cellStyle name="Input 12 28 18 3" xfId="11918"/>
    <cellStyle name="Input 12 28 18 4" xfId="44142"/>
    <cellStyle name="Input 12 28 19" xfId="11919"/>
    <cellStyle name="Input 12 28 19 2" xfId="11920"/>
    <cellStyle name="Input 12 28 19 3" xfId="11921"/>
    <cellStyle name="Input 12 28 19 4" xfId="44143"/>
    <cellStyle name="Input 12 28 2" xfId="11922"/>
    <cellStyle name="Input 12 28 2 2" xfId="11923"/>
    <cellStyle name="Input 12 28 2 3" xfId="11924"/>
    <cellStyle name="Input 12 28 2 4" xfId="44144"/>
    <cellStyle name="Input 12 28 20" xfId="11925"/>
    <cellStyle name="Input 12 28 20 2" xfId="11926"/>
    <cellStyle name="Input 12 28 20 3" xfId="44145"/>
    <cellStyle name="Input 12 28 20 4" xfId="44146"/>
    <cellStyle name="Input 12 28 21" xfId="44147"/>
    <cellStyle name="Input 12 28 22" xfId="44148"/>
    <cellStyle name="Input 12 28 3" xfId="11927"/>
    <cellStyle name="Input 12 28 3 2" xfId="11928"/>
    <cellStyle name="Input 12 28 3 3" xfId="11929"/>
    <cellStyle name="Input 12 28 3 4" xfId="44149"/>
    <cellStyle name="Input 12 28 4" xfId="11930"/>
    <cellStyle name="Input 12 28 4 2" xfId="11931"/>
    <cellStyle name="Input 12 28 4 3" xfId="11932"/>
    <cellStyle name="Input 12 28 4 4" xfId="44150"/>
    <cellStyle name="Input 12 28 5" xfId="11933"/>
    <cellStyle name="Input 12 28 5 2" xfId="11934"/>
    <cellStyle name="Input 12 28 5 3" xfId="11935"/>
    <cellStyle name="Input 12 28 5 4" xfId="44151"/>
    <cellStyle name="Input 12 28 6" xfId="11936"/>
    <cellStyle name="Input 12 28 6 2" xfId="11937"/>
    <cellStyle name="Input 12 28 6 3" xfId="11938"/>
    <cellStyle name="Input 12 28 6 4" xfId="44152"/>
    <cellStyle name="Input 12 28 7" xfId="11939"/>
    <cellStyle name="Input 12 28 7 2" xfId="11940"/>
    <cellStyle name="Input 12 28 7 3" xfId="11941"/>
    <cellStyle name="Input 12 28 7 4" xfId="44153"/>
    <cellStyle name="Input 12 28 8" xfId="11942"/>
    <cellStyle name="Input 12 28 8 2" xfId="11943"/>
    <cellStyle name="Input 12 28 8 3" xfId="11944"/>
    <cellStyle name="Input 12 28 8 4" xfId="44154"/>
    <cellStyle name="Input 12 28 9" xfId="11945"/>
    <cellStyle name="Input 12 28 9 2" xfId="11946"/>
    <cellStyle name="Input 12 28 9 3" xfId="11947"/>
    <cellStyle name="Input 12 28 9 4" xfId="44155"/>
    <cellStyle name="Input 12 29" xfId="11948"/>
    <cellStyle name="Input 12 29 10" xfId="11949"/>
    <cellStyle name="Input 12 29 10 2" xfId="11950"/>
    <cellStyle name="Input 12 29 10 3" xfId="11951"/>
    <cellStyle name="Input 12 29 10 4" xfId="44156"/>
    <cellStyle name="Input 12 29 11" xfId="11952"/>
    <cellStyle name="Input 12 29 11 2" xfId="11953"/>
    <cellStyle name="Input 12 29 11 3" xfId="11954"/>
    <cellStyle name="Input 12 29 11 4" xfId="44157"/>
    <cellStyle name="Input 12 29 12" xfId="11955"/>
    <cellStyle name="Input 12 29 12 2" xfId="11956"/>
    <cellStyle name="Input 12 29 12 3" xfId="11957"/>
    <cellStyle name="Input 12 29 12 4" xfId="44158"/>
    <cellStyle name="Input 12 29 13" xfId="11958"/>
    <cellStyle name="Input 12 29 13 2" xfId="11959"/>
    <cellStyle name="Input 12 29 13 3" xfId="11960"/>
    <cellStyle name="Input 12 29 13 4" xfId="44159"/>
    <cellStyle name="Input 12 29 14" xfId="11961"/>
    <cellStyle name="Input 12 29 14 2" xfId="11962"/>
    <cellStyle name="Input 12 29 14 3" xfId="11963"/>
    <cellStyle name="Input 12 29 14 4" xfId="44160"/>
    <cellStyle name="Input 12 29 15" xfId="11964"/>
    <cellStyle name="Input 12 29 15 2" xfId="11965"/>
    <cellStyle name="Input 12 29 15 3" xfId="11966"/>
    <cellStyle name="Input 12 29 15 4" xfId="44161"/>
    <cellStyle name="Input 12 29 16" xfId="11967"/>
    <cellStyle name="Input 12 29 16 2" xfId="11968"/>
    <cellStyle name="Input 12 29 16 3" xfId="11969"/>
    <cellStyle name="Input 12 29 16 4" xfId="44162"/>
    <cellStyle name="Input 12 29 17" xfId="11970"/>
    <cellStyle name="Input 12 29 17 2" xfId="11971"/>
    <cellStyle name="Input 12 29 17 3" xfId="11972"/>
    <cellStyle name="Input 12 29 17 4" xfId="44163"/>
    <cellStyle name="Input 12 29 18" xfId="11973"/>
    <cellStyle name="Input 12 29 18 2" xfId="11974"/>
    <cellStyle name="Input 12 29 18 3" xfId="11975"/>
    <cellStyle name="Input 12 29 18 4" xfId="44164"/>
    <cellStyle name="Input 12 29 19" xfId="11976"/>
    <cellStyle name="Input 12 29 19 2" xfId="11977"/>
    <cellStyle name="Input 12 29 19 3" xfId="11978"/>
    <cellStyle name="Input 12 29 19 4" xfId="44165"/>
    <cellStyle name="Input 12 29 2" xfId="11979"/>
    <cellStyle name="Input 12 29 2 2" xfId="11980"/>
    <cellStyle name="Input 12 29 2 3" xfId="11981"/>
    <cellStyle name="Input 12 29 2 4" xfId="44166"/>
    <cellStyle name="Input 12 29 20" xfId="11982"/>
    <cellStyle name="Input 12 29 20 2" xfId="11983"/>
    <cellStyle name="Input 12 29 20 3" xfId="44167"/>
    <cellStyle name="Input 12 29 20 4" xfId="44168"/>
    <cellStyle name="Input 12 29 21" xfId="44169"/>
    <cellStyle name="Input 12 29 22" xfId="44170"/>
    <cellStyle name="Input 12 29 3" xfId="11984"/>
    <cellStyle name="Input 12 29 3 2" xfId="11985"/>
    <cellStyle name="Input 12 29 3 3" xfId="11986"/>
    <cellStyle name="Input 12 29 3 4" xfId="44171"/>
    <cellStyle name="Input 12 29 4" xfId="11987"/>
    <cellStyle name="Input 12 29 4 2" xfId="11988"/>
    <cellStyle name="Input 12 29 4 3" xfId="11989"/>
    <cellStyle name="Input 12 29 4 4" xfId="44172"/>
    <cellStyle name="Input 12 29 5" xfId="11990"/>
    <cellStyle name="Input 12 29 5 2" xfId="11991"/>
    <cellStyle name="Input 12 29 5 3" xfId="11992"/>
    <cellStyle name="Input 12 29 5 4" xfId="44173"/>
    <cellStyle name="Input 12 29 6" xfId="11993"/>
    <cellStyle name="Input 12 29 6 2" xfId="11994"/>
    <cellStyle name="Input 12 29 6 3" xfId="11995"/>
    <cellStyle name="Input 12 29 6 4" xfId="44174"/>
    <cellStyle name="Input 12 29 7" xfId="11996"/>
    <cellStyle name="Input 12 29 7 2" xfId="11997"/>
    <cellStyle name="Input 12 29 7 3" xfId="11998"/>
    <cellStyle name="Input 12 29 7 4" xfId="44175"/>
    <cellStyle name="Input 12 29 8" xfId="11999"/>
    <cellStyle name="Input 12 29 8 2" xfId="12000"/>
    <cellStyle name="Input 12 29 8 3" xfId="12001"/>
    <cellStyle name="Input 12 29 8 4" xfId="44176"/>
    <cellStyle name="Input 12 29 9" xfId="12002"/>
    <cellStyle name="Input 12 29 9 2" xfId="12003"/>
    <cellStyle name="Input 12 29 9 3" xfId="12004"/>
    <cellStyle name="Input 12 29 9 4" xfId="44177"/>
    <cellStyle name="Input 12 3" xfId="12005"/>
    <cellStyle name="Input 12 3 10" xfId="12006"/>
    <cellStyle name="Input 12 3 10 2" xfId="12007"/>
    <cellStyle name="Input 12 3 10 3" xfId="12008"/>
    <cellStyle name="Input 12 3 10 4" xfId="44178"/>
    <cellStyle name="Input 12 3 11" xfId="12009"/>
    <cellStyle name="Input 12 3 11 2" xfId="12010"/>
    <cellStyle name="Input 12 3 11 3" xfId="12011"/>
    <cellStyle name="Input 12 3 11 4" xfId="44179"/>
    <cellStyle name="Input 12 3 12" xfId="12012"/>
    <cellStyle name="Input 12 3 12 2" xfId="12013"/>
    <cellStyle name="Input 12 3 12 3" xfId="12014"/>
    <cellStyle name="Input 12 3 12 4" xfId="44180"/>
    <cellStyle name="Input 12 3 13" xfId="12015"/>
    <cellStyle name="Input 12 3 13 2" xfId="12016"/>
    <cellStyle name="Input 12 3 13 3" xfId="12017"/>
    <cellStyle name="Input 12 3 13 4" xfId="44181"/>
    <cellStyle name="Input 12 3 14" xfId="12018"/>
    <cellStyle name="Input 12 3 14 2" xfId="12019"/>
    <cellStyle name="Input 12 3 14 3" xfId="12020"/>
    <cellStyle name="Input 12 3 14 4" xfId="44182"/>
    <cellStyle name="Input 12 3 15" xfId="12021"/>
    <cellStyle name="Input 12 3 15 2" xfId="12022"/>
    <cellStyle name="Input 12 3 15 3" xfId="12023"/>
    <cellStyle name="Input 12 3 15 4" xfId="44183"/>
    <cellStyle name="Input 12 3 16" xfId="12024"/>
    <cellStyle name="Input 12 3 16 2" xfId="12025"/>
    <cellStyle name="Input 12 3 16 3" xfId="12026"/>
    <cellStyle name="Input 12 3 16 4" xfId="44184"/>
    <cellStyle name="Input 12 3 17" xfId="12027"/>
    <cellStyle name="Input 12 3 17 2" xfId="12028"/>
    <cellStyle name="Input 12 3 17 3" xfId="12029"/>
    <cellStyle name="Input 12 3 17 4" xfId="44185"/>
    <cellStyle name="Input 12 3 18" xfId="12030"/>
    <cellStyle name="Input 12 3 18 2" xfId="12031"/>
    <cellStyle name="Input 12 3 18 3" xfId="12032"/>
    <cellStyle name="Input 12 3 18 4" xfId="44186"/>
    <cellStyle name="Input 12 3 19" xfId="12033"/>
    <cellStyle name="Input 12 3 19 2" xfId="12034"/>
    <cellStyle name="Input 12 3 19 3" xfId="12035"/>
    <cellStyle name="Input 12 3 19 4" xfId="44187"/>
    <cellStyle name="Input 12 3 2" xfId="12036"/>
    <cellStyle name="Input 12 3 2 2" xfId="12037"/>
    <cellStyle name="Input 12 3 2 3" xfId="12038"/>
    <cellStyle name="Input 12 3 2 4" xfId="44188"/>
    <cellStyle name="Input 12 3 20" xfId="12039"/>
    <cellStyle name="Input 12 3 20 2" xfId="12040"/>
    <cellStyle name="Input 12 3 20 3" xfId="44189"/>
    <cellStyle name="Input 12 3 20 4" xfId="44190"/>
    <cellStyle name="Input 12 3 21" xfId="44191"/>
    <cellStyle name="Input 12 3 22" xfId="44192"/>
    <cellStyle name="Input 12 3 3" xfId="12041"/>
    <cellStyle name="Input 12 3 3 2" xfId="12042"/>
    <cellStyle name="Input 12 3 3 3" xfId="12043"/>
    <cellStyle name="Input 12 3 3 4" xfId="44193"/>
    <cellStyle name="Input 12 3 4" xfId="12044"/>
    <cellStyle name="Input 12 3 4 2" xfId="12045"/>
    <cellStyle name="Input 12 3 4 3" xfId="12046"/>
    <cellStyle name="Input 12 3 4 4" xfId="44194"/>
    <cellStyle name="Input 12 3 5" xfId="12047"/>
    <cellStyle name="Input 12 3 5 2" xfId="12048"/>
    <cellStyle name="Input 12 3 5 3" xfId="12049"/>
    <cellStyle name="Input 12 3 5 4" xfId="44195"/>
    <cellStyle name="Input 12 3 6" xfId="12050"/>
    <cellStyle name="Input 12 3 6 2" xfId="12051"/>
    <cellStyle name="Input 12 3 6 3" xfId="12052"/>
    <cellStyle name="Input 12 3 6 4" xfId="44196"/>
    <cellStyle name="Input 12 3 7" xfId="12053"/>
    <cellStyle name="Input 12 3 7 2" xfId="12054"/>
    <cellStyle name="Input 12 3 7 3" xfId="12055"/>
    <cellStyle name="Input 12 3 7 4" xfId="44197"/>
    <cellStyle name="Input 12 3 8" xfId="12056"/>
    <cellStyle name="Input 12 3 8 2" xfId="12057"/>
    <cellStyle name="Input 12 3 8 3" xfId="12058"/>
    <cellStyle name="Input 12 3 8 4" xfId="44198"/>
    <cellStyle name="Input 12 3 9" xfId="12059"/>
    <cellStyle name="Input 12 3 9 2" xfId="12060"/>
    <cellStyle name="Input 12 3 9 3" xfId="12061"/>
    <cellStyle name="Input 12 3 9 4" xfId="44199"/>
    <cellStyle name="Input 12 30" xfId="12062"/>
    <cellStyle name="Input 12 30 10" xfId="12063"/>
    <cellStyle name="Input 12 30 10 2" xfId="12064"/>
    <cellStyle name="Input 12 30 10 3" xfId="12065"/>
    <cellStyle name="Input 12 30 10 4" xfId="44200"/>
    <cellStyle name="Input 12 30 11" xfId="12066"/>
    <cellStyle name="Input 12 30 11 2" xfId="12067"/>
    <cellStyle name="Input 12 30 11 3" xfId="12068"/>
    <cellStyle name="Input 12 30 11 4" xfId="44201"/>
    <cellStyle name="Input 12 30 12" xfId="12069"/>
    <cellStyle name="Input 12 30 12 2" xfId="12070"/>
    <cellStyle name="Input 12 30 12 3" xfId="12071"/>
    <cellStyle name="Input 12 30 12 4" xfId="44202"/>
    <cellStyle name="Input 12 30 13" xfId="12072"/>
    <cellStyle name="Input 12 30 13 2" xfId="12073"/>
    <cellStyle name="Input 12 30 13 3" xfId="12074"/>
    <cellStyle name="Input 12 30 13 4" xfId="44203"/>
    <cellStyle name="Input 12 30 14" xfId="12075"/>
    <cellStyle name="Input 12 30 14 2" xfId="12076"/>
    <cellStyle name="Input 12 30 14 3" xfId="12077"/>
    <cellStyle name="Input 12 30 14 4" xfId="44204"/>
    <cellStyle name="Input 12 30 15" xfId="12078"/>
    <cellStyle name="Input 12 30 15 2" xfId="12079"/>
    <cellStyle name="Input 12 30 15 3" xfId="12080"/>
    <cellStyle name="Input 12 30 15 4" xfId="44205"/>
    <cellStyle name="Input 12 30 16" xfId="12081"/>
    <cellStyle name="Input 12 30 16 2" xfId="12082"/>
    <cellStyle name="Input 12 30 16 3" xfId="12083"/>
    <cellStyle name="Input 12 30 16 4" xfId="44206"/>
    <cellStyle name="Input 12 30 17" xfId="12084"/>
    <cellStyle name="Input 12 30 17 2" xfId="12085"/>
    <cellStyle name="Input 12 30 17 3" xfId="12086"/>
    <cellStyle name="Input 12 30 17 4" xfId="44207"/>
    <cellStyle name="Input 12 30 18" xfId="12087"/>
    <cellStyle name="Input 12 30 18 2" xfId="12088"/>
    <cellStyle name="Input 12 30 18 3" xfId="12089"/>
    <cellStyle name="Input 12 30 18 4" xfId="44208"/>
    <cellStyle name="Input 12 30 19" xfId="12090"/>
    <cellStyle name="Input 12 30 19 2" xfId="12091"/>
    <cellStyle name="Input 12 30 19 3" xfId="12092"/>
    <cellStyle name="Input 12 30 19 4" xfId="44209"/>
    <cellStyle name="Input 12 30 2" xfId="12093"/>
    <cellStyle name="Input 12 30 2 2" xfId="12094"/>
    <cellStyle name="Input 12 30 2 3" xfId="12095"/>
    <cellStyle name="Input 12 30 2 4" xfId="44210"/>
    <cellStyle name="Input 12 30 20" xfId="12096"/>
    <cellStyle name="Input 12 30 20 2" xfId="12097"/>
    <cellStyle name="Input 12 30 20 3" xfId="44211"/>
    <cellStyle name="Input 12 30 20 4" xfId="44212"/>
    <cellStyle name="Input 12 30 21" xfId="44213"/>
    <cellStyle name="Input 12 30 22" xfId="44214"/>
    <cellStyle name="Input 12 30 3" xfId="12098"/>
    <cellStyle name="Input 12 30 3 2" xfId="12099"/>
    <cellStyle name="Input 12 30 3 3" xfId="12100"/>
    <cellStyle name="Input 12 30 3 4" xfId="44215"/>
    <cellStyle name="Input 12 30 4" xfId="12101"/>
    <cellStyle name="Input 12 30 4 2" xfId="12102"/>
    <cellStyle name="Input 12 30 4 3" xfId="12103"/>
    <cellStyle name="Input 12 30 4 4" xfId="44216"/>
    <cellStyle name="Input 12 30 5" xfId="12104"/>
    <cellStyle name="Input 12 30 5 2" xfId="12105"/>
    <cellStyle name="Input 12 30 5 3" xfId="12106"/>
    <cellStyle name="Input 12 30 5 4" xfId="44217"/>
    <cellStyle name="Input 12 30 6" xfId="12107"/>
    <cellStyle name="Input 12 30 6 2" xfId="12108"/>
    <cellStyle name="Input 12 30 6 3" xfId="12109"/>
    <cellStyle name="Input 12 30 6 4" xfId="44218"/>
    <cellStyle name="Input 12 30 7" xfId="12110"/>
    <cellStyle name="Input 12 30 7 2" xfId="12111"/>
    <cellStyle name="Input 12 30 7 3" xfId="12112"/>
    <cellStyle name="Input 12 30 7 4" xfId="44219"/>
    <cellStyle name="Input 12 30 8" xfId="12113"/>
    <cellStyle name="Input 12 30 8 2" xfId="12114"/>
    <cellStyle name="Input 12 30 8 3" xfId="12115"/>
    <cellStyle name="Input 12 30 8 4" xfId="44220"/>
    <cellStyle name="Input 12 30 9" xfId="12116"/>
    <cellStyle name="Input 12 30 9 2" xfId="12117"/>
    <cellStyle name="Input 12 30 9 3" xfId="12118"/>
    <cellStyle name="Input 12 30 9 4" xfId="44221"/>
    <cellStyle name="Input 12 31" xfId="12119"/>
    <cellStyle name="Input 12 31 2" xfId="12120"/>
    <cellStyle name="Input 12 31 3" xfId="12121"/>
    <cellStyle name="Input 12 31 4" xfId="44222"/>
    <cellStyle name="Input 12 32" xfId="12122"/>
    <cellStyle name="Input 12 32 2" xfId="12123"/>
    <cellStyle name="Input 12 32 3" xfId="12124"/>
    <cellStyle name="Input 12 32 4" xfId="44223"/>
    <cellStyle name="Input 12 33" xfId="12125"/>
    <cellStyle name="Input 12 33 2" xfId="12126"/>
    <cellStyle name="Input 12 33 3" xfId="12127"/>
    <cellStyle name="Input 12 33 4" xfId="44224"/>
    <cellStyle name="Input 12 34" xfId="12128"/>
    <cellStyle name="Input 12 34 2" xfId="12129"/>
    <cellStyle name="Input 12 34 3" xfId="12130"/>
    <cellStyle name="Input 12 34 4" xfId="44225"/>
    <cellStyle name="Input 12 35" xfId="12131"/>
    <cellStyle name="Input 12 35 2" xfId="12132"/>
    <cellStyle name="Input 12 35 3" xfId="12133"/>
    <cellStyle name="Input 12 35 4" xfId="44226"/>
    <cellStyle name="Input 12 36" xfId="12134"/>
    <cellStyle name="Input 12 36 2" xfId="12135"/>
    <cellStyle name="Input 12 36 3" xfId="12136"/>
    <cellStyle name="Input 12 36 4" xfId="44227"/>
    <cellStyle name="Input 12 37" xfId="12137"/>
    <cellStyle name="Input 12 37 2" xfId="12138"/>
    <cellStyle name="Input 12 37 3" xfId="12139"/>
    <cellStyle name="Input 12 37 4" xfId="44228"/>
    <cellStyle name="Input 12 38" xfId="12140"/>
    <cellStyle name="Input 12 38 2" xfId="12141"/>
    <cellStyle name="Input 12 38 3" xfId="12142"/>
    <cellStyle name="Input 12 38 4" xfId="44229"/>
    <cellStyle name="Input 12 39" xfId="12143"/>
    <cellStyle name="Input 12 39 2" xfId="12144"/>
    <cellStyle name="Input 12 39 3" xfId="12145"/>
    <cellStyle name="Input 12 39 4" xfId="44230"/>
    <cellStyle name="Input 12 4" xfId="12146"/>
    <cellStyle name="Input 12 4 10" xfId="12147"/>
    <cellStyle name="Input 12 4 10 2" xfId="12148"/>
    <cellStyle name="Input 12 4 10 3" xfId="12149"/>
    <cellStyle name="Input 12 4 10 4" xfId="44231"/>
    <cellStyle name="Input 12 4 11" xfId="12150"/>
    <cellStyle name="Input 12 4 11 2" xfId="12151"/>
    <cellStyle name="Input 12 4 11 3" xfId="12152"/>
    <cellStyle name="Input 12 4 11 4" xfId="44232"/>
    <cellStyle name="Input 12 4 12" xfId="12153"/>
    <cellStyle name="Input 12 4 12 2" xfId="12154"/>
    <cellStyle name="Input 12 4 12 3" xfId="12155"/>
    <cellStyle name="Input 12 4 12 4" xfId="44233"/>
    <cellStyle name="Input 12 4 13" xfId="12156"/>
    <cellStyle name="Input 12 4 13 2" xfId="12157"/>
    <cellStyle name="Input 12 4 13 3" xfId="12158"/>
    <cellStyle name="Input 12 4 13 4" xfId="44234"/>
    <cellStyle name="Input 12 4 14" xfId="12159"/>
    <cellStyle name="Input 12 4 14 2" xfId="12160"/>
    <cellStyle name="Input 12 4 14 3" xfId="12161"/>
    <cellStyle name="Input 12 4 14 4" xfId="44235"/>
    <cellStyle name="Input 12 4 15" xfId="12162"/>
    <cellStyle name="Input 12 4 15 2" xfId="12163"/>
    <cellStyle name="Input 12 4 15 3" xfId="12164"/>
    <cellStyle name="Input 12 4 15 4" xfId="44236"/>
    <cellStyle name="Input 12 4 16" xfId="12165"/>
    <cellStyle name="Input 12 4 16 2" xfId="12166"/>
    <cellStyle name="Input 12 4 16 3" xfId="12167"/>
    <cellStyle name="Input 12 4 16 4" xfId="44237"/>
    <cellStyle name="Input 12 4 17" xfId="12168"/>
    <cellStyle name="Input 12 4 17 2" xfId="12169"/>
    <cellStyle name="Input 12 4 17 3" xfId="12170"/>
    <cellStyle name="Input 12 4 17 4" xfId="44238"/>
    <cellStyle name="Input 12 4 18" xfId="12171"/>
    <cellStyle name="Input 12 4 18 2" xfId="12172"/>
    <cellStyle name="Input 12 4 18 3" xfId="12173"/>
    <cellStyle name="Input 12 4 18 4" xfId="44239"/>
    <cellStyle name="Input 12 4 19" xfId="12174"/>
    <cellStyle name="Input 12 4 19 2" xfId="12175"/>
    <cellStyle name="Input 12 4 19 3" xfId="12176"/>
    <cellStyle name="Input 12 4 19 4" xfId="44240"/>
    <cellStyle name="Input 12 4 2" xfId="12177"/>
    <cellStyle name="Input 12 4 2 2" xfId="12178"/>
    <cellStyle name="Input 12 4 2 3" xfId="12179"/>
    <cellStyle name="Input 12 4 2 4" xfId="44241"/>
    <cellStyle name="Input 12 4 20" xfId="12180"/>
    <cellStyle name="Input 12 4 20 2" xfId="12181"/>
    <cellStyle name="Input 12 4 20 3" xfId="44242"/>
    <cellStyle name="Input 12 4 20 4" xfId="44243"/>
    <cellStyle name="Input 12 4 21" xfId="44244"/>
    <cellStyle name="Input 12 4 22" xfId="44245"/>
    <cellStyle name="Input 12 4 3" xfId="12182"/>
    <cellStyle name="Input 12 4 3 2" xfId="12183"/>
    <cellStyle name="Input 12 4 3 3" xfId="12184"/>
    <cellStyle name="Input 12 4 3 4" xfId="44246"/>
    <cellStyle name="Input 12 4 4" xfId="12185"/>
    <cellStyle name="Input 12 4 4 2" xfId="12186"/>
    <cellStyle name="Input 12 4 4 3" xfId="12187"/>
    <cellStyle name="Input 12 4 4 4" xfId="44247"/>
    <cellStyle name="Input 12 4 5" xfId="12188"/>
    <cellStyle name="Input 12 4 5 2" xfId="12189"/>
    <cellStyle name="Input 12 4 5 3" xfId="12190"/>
    <cellStyle name="Input 12 4 5 4" xfId="44248"/>
    <cellStyle name="Input 12 4 6" xfId="12191"/>
    <cellStyle name="Input 12 4 6 2" xfId="12192"/>
    <cellStyle name="Input 12 4 6 3" xfId="12193"/>
    <cellStyle name="Input 12 4 6 4" xfId="44249"/>
    <cellStyle name="Input 12 4 7" xfId="12194"/>
    <cellStyle name="Input 12 4 7 2" xfId="12195"/>
    <cellStyle name="Input 12 4 7 3" xfId="12196"/>
    <cellStyle name="Input 12 4 7 4" xfId="44250"/>
    <cellStyle name="Input 12 4 8" xfId="12197"/>
    <cellStyle name="Input 12 4 8 2" xfId="12198"/>
    <cellStyle name="Input 12 4 8 3" xfId="12199"/>
    <cellStyle name="Input 12 4 8 4" xfId="44251"/>
    <cellStyle name="Input 12 4 9" xfId="12200"/>
    <cellStyle name="Input 12 4 9 2" xfId="12201"/>
    <cellStyle name="Input 12 4 9 3" xfId="12202"/>
    <cellStyle name="Input 12 4 9 4" xfId="44252"/>
    <cellStyle name="Input 12 40" xfId="12203"/>
    <cellStyle name="Input 12 40 2" xfId="12204"/>
    <cellStyle name="Input 12 40 3" xfId="12205"/>
    <cellStyle name="Input 12 40 4" xfId="44253"/>
    <cellStyle name="Input 12 41" xfId="12206"/>
    <cellStyle name="Input 12 41 2" xfId="12207"/>
    <cellStyle name="Input 12 41 3" xfId="12208"/>
    <cellStyle name="Input 12 41 4" xfId="44254"/>
    <cellStyle name="Input 12 42" xfId="12209"/>
    <cellStyle name="Input 12 42 2" xfId="12210"/>
    <cellStyle name="Input 12 42 3" xfId="12211"/>
    <cellStyle name="Input 12 42 4" xfId="44255"/>
    <cellStyle name="Input 12 43" xfId="12212"/>
    <cellStyle name="Input 12 43 2" xfId="12213"/>
    <cellStyle name="Input 12 43 3" xfId="12214"/>
    <cellStyle name="Input 12 43 4" xfId="44256"/>
    <cellStyle name="Input 12 44" xfId="12215"/>
    <cellStyle name="Input 12 44 2" xfId="12216"/>
    <cellStyle name="Input 12 44 3" xfId="12217"/>
    <cellStyle name="Input 12 44 4" xfId="44257"/>
    <cellStyle name="Input 12 45" xfId="12218"/>
    <cellStyle name="Input 12 45 2" xfId="12219"/>
    <cellStyle name="Input 12 45 3" xfId="12220"/>
    <cellStyle name="Input 12 45 4" xfId="44258"/>
    <cellStyle name="Input 12 46" xfId="12221"/>
    <cellStyle name="Input 12 46 2" xfId="12222"/>
    <cellStyle name="Input 12 46 3" xfId="12223"/>
    <cellStyle name="Input 12 46 4" xfId="44259"/>
    <cellStyle name="Input 12 47" xfId="12224"/>
    <cellStyle name="Input 12 47 2" xfId="12225"/>
    <cellStyle name="Input 12 47 3" xfId="12226"/>
    <cellStyle name="Input 12 47 4" xfId="44260"/>
    <cellStyle name="Input 12 48" xfId="12227"/>
    <cellStyle name="Input 12 48 2" xfId="12228"/>
    <cellStyle name="Input 12 48 3" xfId="12229"/>
    <cellStyle name="Input 12 48 4" xfId="44261"/>
    <cellStyle name="Input 12 49" xfId="12230"/>
    <cellStyle name="Input 12 49 2" xfId="12231"/>
    <cellStyle name="Input 12 49 3" xfId="44262"/>
    <cellStyle name="Input 12 49 4" xfId="44263"/>
    <cellStyle name="Input 12 5" xfId="12232"/>
    <cellStyle name="Input 12 5 10" xfId="12233"/>
    <cellStyle name="Input 12 5 10 2" xfId="12234"/>
    <cellStyle name="Input 12 5 10 3" xfId="12235"/>
    <cellStyle name="Input 12 5 10 4" xfId="44264"/>
    <cellStyle name="Input 12 5 11" xfId="12236"/>
    <cellStyle name="Input 12 5 11 2" xfId="12237"/>
    <cellStyle name="Input 12 5 11 3" xfId="12238"/>
    <cellStyle name="Input 12 5 11 4" xfId="44265"/>
    <cellStyle name="Input 12 5 12" xfId="12239"/>
    <cellStyle name="Input 12 5 12 2" xfId="12240"/>
    <cellStyle name="Input 12 5 12 3" xfId="12241"/>
    <cellStyle name="Input 12 5 12 4" xfId="44266"/>
    <cellStyle name="Input 12 5 13" xfId="12242"/>
    <cellStyle name="Input 12 5 13 2" xfId="12243"/>
    <cellStyle name="Input 12 5 13 3" xfId="12244"/>
    <cellStyle name="Input 12 5 13 4" xfId="44267"/>
    <cellStyle name="Input 12 5 14" xfId="12245"/>
    <cellStyle name="Input 12 5 14 2" xfId="12246"/>
    <cellStyle name="Input 12 5 14 3" xfId="12247"/>
    <cellStyle name="Input 12 5 14 4" xfId="44268"/>
    <cellStyle name="Input 12 5 15" xfId="12248"/>
    <cellStyle name="Input 12 5 15 2" xfId="12249"/>
    <cellStyle name="Input 12 5 15 3" xfId="12250"/>
    <cellStyle name="Input 12 5 15 4" xfId="44269"/>
    <cellStyle name="Input 12 5 16" xfId="12251"/>
    <cellStyle name="Input 12 5 16 2" xfId="12252"/>
    <cellStyle name="Input 12 5 16 3" xfId="12253"/>
    <cellStyle name="Input 12 5 16 4" xfId="44270"/>
    <cellStyle name="Input 12 5 17" xfId="12254"/>
    <cellStyle name="Input 12 5 17 2" xfId="12255"/>
    <cellStyle name="Input 12 5 17 3" xfId="12256"/>
    <cellStyle name="Input 12 5 17 4" xfId="44271"/>
    <cellStyle name="Input 12 5 18" xfId="12257"/>
    <cellStyle name="Input 12 5 18 2" xfId="12258"/>
    <cellStyle name="Input 12 5 18 3" xfId="12259"/>
    <cellStyle name="Input 12 5 18 4" xfId="44272"/>
    <cellStyle name="Input 12 5 19" xfId="12260"/>
    <cellStyle name="Input 12 5 19 2" xfId="12261"/>
    <cellStyle name="Input 12 5 19 3" xfId="12262"/>
    <cellStyle name="Input 12 5 19 4" xfId="44273"/>
    <cellStyle name="Input 12 5 2" xfId="12263"/>
    <cellStyle name="Input 12 5 2 2" xfId="12264"/>
    <cellStyle name="Input 12 5 2 3" xfId="12265"/>
    <cellStyle name="Input 12 5 2 4" xfId="44274"/>
    <cellStyle name="Input 12 5 20" xfId="12266"/>
    <cellStyle name="Input 12 5 20 2" xfId="12267"/>
    <cellStyle name="Input 12 5 20 3" xfId="44275"/>
    <cellStyle name="Input 12 5 20 4" xfId="44276"/>
    <cellStyle name="Input 12 5 21" xfId="44277"/>
    <cellStyle name="Input 12 5 22" xfId="44278"/>
    <cellStyle name="Input 12 5 3" xfId="12268"/>
    <cellStyle name="Input 12 5 3 2" xfId="12269"/>
    <cellStyle name="Input 12 5 3 3" xfId="12270"/>
    <cellStyle name="Input 12 5 3 4" xfId="44279"/>
    <cellStyle name="Input 12 5 4" xfId="12271"/>
    <cellStyle name="Input 12 5 4 2" xfId="12272"/>
    <cellStyle name="Input 12 5 4 3" xfId="12273"/>
    <cellStyle name="Input 12 5 4 4" xfId="44280"/>
    <cellStyle name="Input 12 5 5" xfId="12274"/>
    <cellStyle name="Input 12 5 5 2" xfId="12275"/>
    <cellStyle name="Input 12 5 5 3" xfId="12276"/>
    <cellStyle name="Input 12 5 5 4" xfId="44281"/>
    <cellStyle name="Input 12 5 6" xfId="12277"/>
    <cellStyle name="Input 12 5 6 2" xfId="12278"/>
    <cellStyle name="Input 12 5 6 3" xfId="12279"/>
    <cellStyle name="Input 12 5 6 4" xfId="44282"/>
    <cellStyle name="Input 12 5 7" xfId="12280"/>
    <cellStyle name="Input 12 5 7 2" xfId="12281"/>
    <cellStyle name="Input 12 5 7 3" xfId="12282"/>
    <cellStyle name="Input 12 5 7 4" xfId="44283"/>
    <cellStyle name="Input 12 5 8" xfId="12283"/>
    <cellStyle name="Input 12 5 8 2" xfId="12284"/>
    <cellStyle name="Input 12 5 8 3" xfId="12285"/>
    <cellStyle name="Input 12 5 8 4" xfId="44284"/>
    <cellStyle name="Input 12 5 9" xfId="12286"/>
    <cellStyle name="Input 12 5 9 2" xfId="12287"/>
    <cellStyle name="Input 12 5 9 3" xfId="12288"/>
    <cellStyle name="Input 12 5 9 4" xfId="44285"/>
    <cellStyle name="Input 12 50" xfId="44286"/>
    <cellStyle name="Input 12 51" xfId="44287"/>
    <cellStyle name="Input 12 6" xfId="12289"/>
    <cellStyle name="Input 12 6 10" xfId="12290"/>
    <cellStyle name="Input 12 6 10 2" xfId="12291"/>
    <cellStyle name="Input 12 6 10 3" xfId="12292"/>
    <cellStyle name="Input 12 6 10 4" xfId="44288"/>
    <cellStyle name="Input 12 6 11" xfId="12293"/>
    <cellStyle name="Input 12 6 11 2" xfId="12294"/>
    <cellStyle name="Input 12 6 11 3" xfId="12295"/>
    <cellStyle name="Input 12 6 11 4" xfId="44289"/>
    <cellStyle name="Input 12 6 12" xfId="12296"/>
    <cellStyle name="Input 12 6 12 2" xfId="12297"/>
    <cellStyle name="Input 12 6 12 3" xfId="12298"/>
    <cellStyle name="Input 12 6 12 4" xfId="44290"/>
    <cellStyle name="Input 12 6 13" xfId="12299"/>
    <cellStyle name="Input 12 6 13 2" xfId="12300"/>
    <cellStyle name="Input 12 6 13 3" xfId="12301"/>
    <cellStyle name="Input 12 6 13 4" xfId="44291"/>
    <cellStyle name="Input 12 6 14" xfId="12302"/>
    <cellStyle name="Input 12 6 14 2" xfId="12303"/>
    <cellStyle name="Input 12 6 14 3" xfId="12304"/>
    <cellStyle name="Input 12 6 14 4" xfId="44292"/>
    <cellStyle name="Input 12 6 15" xfId="12305"/>
    <cellStyle name="Input 12 6 15 2" xfId="12306"/>
    <cellStyle name="Input 12 6 15 3" xfId="12307"/>
    <cellStyle name="Input 12 6 15 4" xfId="44293"/>
    <cellStyle name="Input 12 6 16" xfId="12308"/>
    <cellStyle name="Input 12 6 16 2" xfId="12309"/>
    <cellStyle name="Input 12 6 16 3" xfId="12310"/>
    <cellStyle name="Input 12 6 16 4" xfId="44294"/>
    <cellStyle name="Input 12 6 17" xfId="12311"/>
    <cellStyle name="Input 12 6 17 2" xfId="12312"/>
    <cellStyle name="Input 12 6 17 3" xfId="12313"/>
    <cellStyle name="Input 12 6 17 4" xfId="44295"/>
    <cellStyle name="Input 12 6 18" xfId="12314"/>
    <cellStyle name="Input 12 6 18 2" xfId="12315"/>
    <cellStyle name="Input 12 6 18 3" xfId="12316"/>
    <cellStyle name="Input 12 6 18 4" xfId="44296"/>
    <cellStyle name="Input 12 6 19" xfId="12317"/>
    <cellStyle name="Input 12 6 19 2" xfId="12318"/>
    <cellStyle name="Input 12 6 19 3" xfId="12319"/>
    <cellStyle name="Input 12 6 19 4" xfId="44297"/>
    <cellStyle name="Input 12 6 2" xfId="12320"/>
    <cellStyle name="Input 12 6 2 2" xfId="12321"/>
    <cellStyle name="Input 12 6 2 3" xfId="12322"/>
    <cellStyle name="Input 12 6 2 4" xfId="44298"/>
    <cellStyle name="Input 12 6 20" xfId="12323"/>
    <cellStyle name="Input 12 6 20 2" xfId="12324"/>
    <cellStyle name="Input 12 6 20 3" xfId="44299"/>
    <cellStyle name="Input 12 6 20 4" xfId="44300"/>
    <cellStyle name="Input 12 6 21" xfId="44301"/>
    <cellStyle name="Input 12 6 22" xfId="44302"/>
    <cellStyle name="Input 12 6 3" xfId="12325"/>
    <cellStyle name="Input 12 6 3 2" xfId="12326"/>
    <cellStyle name="Input 12 6 3 3" xfId="12327"/>
    <cellStyle name="Input 12 6 3 4" xfId="44303"/>
    <cellStyle name="Input 12 6 4" xfId="12328"/>
    <cellStyle name="Input 12 6 4 2" xfId="12329"/>
    <cellStyle name="Input 12 6 4 3" xfId="12330"/>
    <cellStyle name="Input 12 6 4 4" xfId="44304"/>
    <cellStyle name="Input 12 6 5" xfId="12331"/>
    <cellStyle name="Input 12 6 5 2" xfId="12332"/>
    <cellStyle name="Input 12 6 5 3" xfId="12333"/>
    <cellStyle name="Input 12 6 5 4" xfId="44305"/>
    <cellStyle name="Input 12 6 6" xfId="12334"/>
    <cellStyle name="Input 12 6 6 2" xfId="12335"/>
    <cellStyle name="Input 12 6 6 3" xfId="12336"/>
    <cellStyle name="Input 12 6 6 4" xfId="44306"/>
    <cellStyle name="Input 12 6 7" xfId="12337"/>
    <cellStyle name="Input 12 6 7 2" xfId="12338"/>
    <cellStyle name="Input 12 6 7 3" xfId="12339"/>
    <cellStyle name="Input 12 6 7 4" xfId="44307"/>
    <cellStyle name="Input 12 6 8" xfId="12340"/>
    <cellStyle name="Input 12 6 8 2" xfId="12341"/>
    <cellStyle name="Input 12 6 8 3" xfId="12342"/>
    <cellStyle name="Input 12 6 8 4" xfId="44308"/>
    <cellStyle name="Input 12 6 9" xfId="12343"/>
    <cellStyle name="Input 12 6 9 2" xfId="12344"/>
    <cellStyle name="Input 12 6 9 3" xfId="12345"/>
    <cellStyle name="Input 12 6 9 4" xfId="44309"/>
    <cellStyle name="Input 12 7" xfId="12346"/>
    <cellStyle name="Input 12 7 10" xfId="12347"/>
    <cellStyle name="Input 12 7 10 2" xfId="12348"/>
    <cellStyle name="Input 12 7 10 3" xfId="12349"/>
    <cellStyle name="Input 12 7 10 4" xfId="44310"/>
    <cellStyle name="Input 12 7 11" xfId="12350"/>
    <cellStyle name="Input 12 7 11 2" xfId="12351"/>
    <cellStyle name="Input 12 7 11 3" xfId="12352"/>
    <cellStyle name="Input 12 7 11 4" xfId="44311"/>
    <cellStyle name="Input 12 7 12" xfId="12353"/>
    <cellStyle name="Input 12 7 12 2" xfId="12354"/>
    <cellStyle name="Input 12 7 12 3" xfId="12355"/>
    <cellStyle name="Input 12 7 12 4" xfId="44312"/>
    <cellStyle name="Input 12 7 13" xfId="12356"/>
    <cellStyle name="Input 12 7 13 2" xfId="12357"/>
    <cellStyle name="Input 12 7 13 3" xfId="12358"/>
    <cellStyle name="Input 12 7 13 4" xfId="44313"/>
    <cellStyle name="Input 12 7 14" xfId="12359"/>
    <cellStyle name="Input 12 7 14 2" xfId="12360"/>
    <cellStyle name="Input 12 7 14 3" xfId="12361"/>
    <cellStyle name="Input 12 7 14 4" xfId="44314"/>
    <cellStyle name="Input 12 7 15" xfId="12362"/>
    <cellStyle name="Input 12 7 15 2" xfId="12363"/>
    <cellStyle name="Input 12 7 15 3" xfId="12364"/>
    <cellStyle name="Input 12 7 15 4" xfId="44315"/>
    <cellStyle name="Input 12 7 16" xfId="12365"/>
    <cellStyle name="Input 12 7 16 2" xfId="12366"/>
    <cellStyle name="Input 12 7 16 3" xfId="12367"/>
    <cellStyle name="Input 12 7 16 4" xfId="44316"/>
    <cellStyle name="Input 12 7 17" xfId="12368"/>
    <cellStyle name="Input 12 7 17 2" xfId="12369"/>
    <cellStyle name="Input 12 7 17 3" xfId="12370"/>
    <cellStyle name="Input 12 7 17 4" xfId="44317"/>
    <cellStyle name="Input 12 7 18" xfId="12371"/>
    <cellStyle name="Input 12 7 18 2" xfId="12372"/>
    <cellStyle name="Input 12 7 18 3" xfId="12373"/>
    <cellStyle name="Input 12 7 18 4" xfId="44318"/>
    <cellStyle name="Input 12 7 19" xfId="12374"/>
    <cellStyle name="Input 12 7 19 2" xfId="12375"/>
    <cellStyle name="Input 12 7 19 3" xfId="12376"/>
    <cellStyle name="Input 12 7 19 4" xfId="44319"/>
    <cellStyle name="Input 12 7 2" xfId="12377"/>
    <cellStyle name="Input 12 7 2 2" xfId="12378"/>
    <cellStyle name="Input 12 7 2 3" xfId="12379"/>
    <cellStyle name="Input 12 7 2 4" xfId="44320"/>
    <cellStyle name="Input 12 7 20" xfId="12380"/>
    <cellStyle name="Input 12 7 20 2" xfId="12381"/>
    <cellStyle name="Input 12 7 20 3" xfId="44321"/>
    <cellStyle name="Input 12 7 20 4" xfId="44322"/>
    <cellStyle name="Input 12 7 21" xfId="44323"/>
    <cellStyle name="Input 12 7 22" xfId="44324"/>
    <cellStyle name="Input 12 7 3" xfId="12382"/>
    <cellStyle name="Input 12 7 3 2" xfId="12383"/>
    <cellStyle name="Input 12 7 3 3" xfId="12384"/>
    <cellStyle name="Input 12 7 3 4" xfId="44325"/>
    <cellStyle name="Input 12 7 4" xfId="12385"/>
    <cellStyle name="Input 12 7 4 2" xfId="12386"/>
    <cellStyle name="Input 12 7 4 3" xfId="12387"/>
    <cellStyle name="Input 12 7 4 4" xfId="44326"/>
    <cellStyle name="Input 12 7 5" xfId="12388"/>
    <cellStyle name="Input 12 7 5 2" xfId="12389"/>
    <cellStyle name="Input 12 7 5 3" xfId="12390"/>
    <cellStyle name="Input 12 7 5 4" xfId="44327"/>
    <cellStyle name="Input 12 7 6" xfId="12391"/>
    <cellStyle name="Input 12 7 6 2" xfId="12392"/>
    <cellStyle name="Input 12 7 6 3" xfId="12393"/>
    <cellStyle name="Input 12 7 6 4" xfId="44328"/>
    <cellStyle name="Input 12 7 7" xfId="12394"/>
    <cellStyle name="Input 12 7 7 2" xfId="12395"/>
    <cellStyle name="Input 12 7 7 3" xfId="12396"/>
    <cellStyle name="Input 12 7 7 4" xfId="44329"/>
    <cellStyle name="Input 12 7 8" xfId="12397"/>
    <cellStyle name="Input 12 7 8 2" xfId="12398"/>
    <cellStyle name="Input 12 7 8 3" xfId="12399"/>
    <cellStyle name="Input 12 7 8 4" xfId="44330"/>
    <cellStyle name="Input 12 7 9" xfId="12400"/>
    <cellStyle name="Input 12 7 9 2" xfId="12401"/>
    <cellStyle name="Input 12 7 9 3" xfId="12402"/>
    <cellStyle name="Input 12 7 9 4" xfId="44331"/>
    <cellStyle name="Input 12 8" xfId="12403"/>
    <cellStyle name="Input 12 8 10" xfId="12404"/>
    <cellStyle name="Input 12 8 10 2" xfId="12405"/>
    <cellStyle name="Input 12 8 10 3" xfId="12406"/>
    <cellStyle name="Input 12 8 10 4" xfId="44332"/>
    <cellStyle name="Input 12 8 11" xfId="12407"/>
    <cellStyle name="Input 12 8 11 2" xfId="12408"/>
    <cellStyle name="Input 12 8 11 3" xfId="12409"/>
    <cellStyle name="Input 12 8 11 4" xfId="44333"/>
    <cellStyle name="Input 12 8 12" xfId="12410"/>
    <cellStyle name="Input 12 8 12 2" xfId="12411"/>
    <cellStyle name="Input 12 8 12 3" xfId="12412"/>
    <cellStyle name="Input 12 8 12 4" xfId="44334"/>
    <cellStyle name="Input 12 8 13" xfId="12413"/>
    <cellStyle name="Input 12 8 13 2" xfId="12414"/>
    <cellStyle name="Input 12 8 13 3" xfId="12415"/>
    <cellStyle name="Input 12 8 13 4" xfId="44335"/>
    <cellStyle name="Input 12 8 14" xfId="12416"/>
    <cellStyle name="Input 12 8 14 2" xfId="12417"/>
    <cellStyle name="Input 12 8 14 3" xfId="12418"/>
    <cellStyle name="Input 12 8 14 4" xfId="44336"/>
    <cellStyle name="Input 12 8 15" xfId="12419"/>
    <cellStyle name="Input 12 8 15 2" xfId="12420"/>
    <cellStyle name="Input 12 8 15 3" xfId="12421"/>
    <cellStyle name="Input 12 8 15 4" xfId="44337"/>
    <cellStyle name="Input 12 8 16" xfId="12422"/>
    <cellStyle name="Input 12 8 16 2" xfId="12423"/>
    <cellStyle name="Input 12 8 16 3" xfId="12424"/>
    <cellStyle name="Input 12 8 16 4" xfId="44338"/>
    <cellStyle name="Input 12 8 17" xfId="12425"/>
    <cellStyle name="Input 12 8 17 2" xfId="12426"/>
    <cellStyle name="Input 12 8 17 3" xfId="12427"/>
    <cellStyle name="Input 12 8 17 4" xfId="44339"/>
    <cellStyle name="Input 12 8 18" xfId="12428"/>
    <cellStyle name="Input 12 8 18 2" xfId="12429"/>
    <cellStyle name="Input 12 8 18 3" xfId="12430"/>
    <cellStyle name="Input 12 8 18 4" xfId="44340"/>
    <cellStyle name="Input 12 8 19" xfId="12431"/>
    <cellStyle name="Input 12 8 19 2" xfId="12432"/>
    <cellStyle name="Input 12 8 19 3" xfId="12433"/>
    <cellStyle name="Input 12 8 19 4" xfId="44341"/>
    <cellStyle name="Input 12 8 2" xfId="12434"/>
    <cellStyle name="Input 12 8 2 2" xfId="12435"/>
    <cellStyle name="Input 12 8 2 3" xfId="12436"/>
    <cellStyle name="Input 12 8 2 4" xfId="44342"/>
    <cellStyle name="Input 12 8 20" xfId="12437"/>
    <cellStyle name="Input 12 8 20 2" xfId="12438"/>
    <cellStyle name="Input 12 8 20 3" xfId="44343"/>
    <cellStyle name="Input 12 8 20 4" xfId="44344"/>
    <cellStyle name="Input 12 8 21" xfId="44345"/>
    <cellStyle name="Input 12 8 22" xfId="44346"/>
    <cellStyle name="Input 12 8 3" xfId="12439"/>
    <cellStyle name="Input 12 8 3 2" xfId="12440"/>
    <cellStyle name="Input 12 8 3 3" xfId="12441"/>
    <cellStyle name="Input 12 8 3 4" xfId="44347"/>
    <cellStyle name="Input 12 8 4" xfId="12442"/>
    <cellStyle name="Input 12 8 4 2" xfId="12443"/>
    <cellStyle name="Input 12 8 4 3" xfId="12444"/>
    <cellStyle name="Input 12 8 4 4" xfId="44348"/>
    <cellStyle name="Input 12 8 5" xfId="12445"/>
    <cellStyle name="Input 12 8 5 2" xfId="12446"/>
    <cellStyle name="Input 12 8 5 3" xfId="12447"/>
    <cellStyle name="Input 12 8 5 4" xfId="44349"/>
    <cellStyle name="Input 12 8 6" xfId="12448"/>
    <cellStyle name="Input 12 8 6 2" xfId="12449"/>
    <cellStyle name="Input 12 8 6 3" xfId="12450"/>
    <cellStyle name="Input 12 8 6 4" xfId="44350"/>
    <cellStyle name="Input 12 8 7" xfId="12451"/>
    <cellStyle name="Input 12 8 7 2" xfId="12452"/>
    <cellStyle name="Input 12 8 7 3" xfId="12453"/>
    <cellStyle name="Input 12 8 7 4" xfId="44351"/>
    <cellStyle name="Input 12 8 8" xfId="12454"/>
    <cellStyle name="Input 12 8 8 2" xfId="12455"/>
    <cellStyle name="Input 12 8 8 3" xfId="12456"/>
    <cellStyle name="Input 12 8 8 4" xfId="44352"/>
    <cellStyle name="Input 12 8 9" xfId="12457"/>
    <cellStyle name="Input 12 8 9 2" xfId="12458"/>
    <cellStyle name="Input 12 8 9 3" xfId="12459"/>
    <cellStyle name="Input 12 8 9 4" xfId="44353"/>
    <cellStyle name="Input 12 9" xfId="12460"/>
    <cellStyle name="Input 12 9 10" xfId="12461"/>
    <cellStyle name="Input 12 9 10 2" xfId="12462"/>
    <cellStyle name="Input 12 9 10 3" xfId="12463"/>
    <cellStyle name="Input 12 9 10 4" xfId="44354"/>
    <cellStyle name="Input 12 9 11" xfId="12464"/>
    <cellStyle name="Input 12 9 11 2" xfId="12465"/>
    <cellStyle name="Input 12 9 11 3" xfId="12466"/>
    <cellStyle name="Input 12 9 11 4" xfId="44355"/>
    <cellStyle name="Input 12 9 12" xfId="12467"/>
    <cellStyle name="Input 12 9 12 2" xfId="12468"/>
    <cellStyle name="Input 12 9 12 3" xfId="12469"/>
    <cellStyle name="Input 12 9 12 4" xfId="44356"/>
    <cellStyle name="Input 12 9 13" xfId="12470"/>
    <cellStyle name="Input 12 9 13 2" xfId="12471"/>
    <cellStyle name="Input 12 9 13 3" xfId="12472"/>
    <cellStyle name="Input 12 9 13 4" xfId="44357"/>
    <cellStyle name="Input 12 9 14" xfId="12473"/>
    <cellStyle name="Input 12 9 14 2" xfId="12474"/>
    <cellStyle name="Input 12 9 14 3" xfId="12475"/>
    <cellStyle name="Input 12 9 14 4" xfId="44358"/>
    <cellStyle name="Input 12 9 15" xfId="12476"/>
    <cellStyle name="Input 12 9 15 2" xfId="12477"/>
    <cellStyle name="Input 12 9 15 3" xfId="12478"/>
    <cellStyle name="Input 12 9 15 4" xfId="44359"/>
    <cellStyle name="Input 12 9 16" xfId="12479"/>
    <cellStyle name="Input 12 9 16 2" xfId="12480"/>
    <cellStyle name="Input 12 9 16 3" xfId="12481"/>
    <cellStyle name="Input 12 9 16 4" xfId="44360"/>
    <cellStyle name="Input 12 9 17" xfId="12482"/>
    <cellStyle name="Input 12 9 17 2" xfId="12483"/>
    <cellStyle name="Input 12 9 17 3" xfId="12484"/>
    <cellStyle name="Input 12 9 17 4" xfId="44361"/>
    <cellStyle name="Input 12 9 18" xfId="12485"/>
    <cellStyle name="Input 12 9 18 2" xfId="12486"/>
    <cellStyle name="Input 12 9 18 3" xfId="12487"/>
    <cellStyle name="Input 12 9 18 4" xfId="44362"/>
    <cellStyle name="Input 12 9 19" xfId="12488"/>
    <cellStyle name="Input 12 9 19 2" xfId="12489"/>
    <cellStyle name="Input 12 9 19 3" xfId="12490"/>
    <cellStyle name="Input 12 9 19 4" xfId="44363"/>
    <cellStyle name="Input 12 9 2" xfId="12491"/>
    <cellStyle name="Input 12 9 2 2" xfId="12492"/>
    <cellStyle name="Input 12 9 2 3" xfId="12493"/>
    <cellStyle name="Input 12 9 2 4" xfId="44364"/>
    <cellStyle name="Input 12 9 20" xfId="12494"/>
    <cellStyle name="Input 12 9 20 2" xfId="12495"/>
    <cellStyle name="Input 12 9 20 3" xfId="44365"/>
    <cellStyle name="Input 12 9 20 4" xfId="44366"/>
    <cellStyle name="Input 12 9 21" xfId="44367"/>
    <cellStyle name="Input 12 9 22" xfId="44368"/>
    <cellStyle name="Input 12 9 3" xfId="12496"/>
    <cellStyle name="Input 12 9 3 2" xfId="12497"/>
    <cellStyle name="Input 12 9 3 3" xfId="12498"/>
    <cellStyle name="Input 12 9 3 4" xfId="44369"/>
    <cellStyle name="Input 12 9 4" xfId="12499"/>
    <cellStyle name="Input 12 9 4 2" xfId="12500"/>
    <cellStyle name="Input 12 9 4 3" xfId="12501"/>
    <cellStyle name="Input 12 9 4 4" xfId="44370"/>
    <cellStyle name="Input 12 9 5" xfId="12502"/>
    <cellStyle name="Input 12 9 5 2" xfId="12503"/>
    <cellStyle name="Input 12 9 5 3" xfId="12504"/>
    <cellStyle name="Input 12 9 5 4" xfId="44371"/>
    <cellStyle name="Input 12 9 6" xfId="12505"/>
    <cellStyle name="Input 12 9 6 2" xfId="12506"/>
    <cellStyle name="Input 12 9 6 3" xfId="12507"/>
    <cellStyle name="Input 12 9 6 4" xfId="44372"/>
    <cellStyle name="Input 12 9 7" xfId="12508"/>
    <cellStyle name="Input 12 9 7 2" xfId="12509"/>
    <cellStyle name="Input 12 9 7 3" xfId="12510"/>
    <cellStyle name="Input 12 9 7 4" xfId="44373"/>
    <cellStyle name="Input 12 9 8" xfId="12511"/>
    <cellStyle name="Input 12 9 8 2" xfId="12512"/>
    <cellStyle name="Input 12 9 8 3" xfId="12513"/>
    <cellStyle name="Input 12 9 8 4" xfId="44374"/>
    <cellStyle name="Input 12 9 9" xfId="12514"/>
    <cellStyle name="Input 12 9 9 2" xfId="12515"/>
    <cellStyle name="Input 12 9 9 3" xfId="12516"/>
    <cellStyle name="Input 12 9 9 4" xfId="44375"/>
    <cellStyle name="Input 13" xfId="12517"/>
    <cellStyle name="Input 13 10" xfId="12518"/>
    <cellStyle name="Input 13 10 2" xfId="12519"/>
    <cellStyle name="Input 13 10 3" xfId="12520"/>
    <cellStyle name="Input 13 10 4" xfId="44376"/>
    <cellStyle name="Input 13 11" xfId="12521"/>
    <cellStyle name="Input 13 11 2" xfId="12522"/>
    <cellStyle name="Input 13 11 3" xfId="12523"/>
    <cellStyle name="Input 13 11 4" xfId="44377"/>
    <cellStyle name="Input 13 12" xfId="12524"/>
    <cellStyle name="Input 13 12 2" xfId="12525"/>
    <cellStyle name="Input 13 12 3" xfId="12526"/>
    <cellStyle name="Input 13 12 4" xfId="44378"/>
    <cellStyle name="Input 13 13" xfId="12527"/>
    <cellStyle name="Input 13 13 2" xfId="12528"/>
    <cellStyle name="Input 13 13 3" xfId="12529"/>
    <cellStyle name="Input 13 13 4" xfId="44379"/>
    <cellStyle name="Input 13 14" xfId="12530"/>
    <cellStyle name="Input 13 14 2" xfId="12531"/>
    <cellStyle name="Input 13 14 3" xfId="12532"/>
    <cellStyle name="Input 13 14 4" xfId="44380"/>
    <cellStyle name="Input 13 15" xfId="12533"/>
    <cellStyle name="Input 13 15 2" xfId="12534"/>
    <cellStyle name="Input 13 15 3" xfId="12535"/>
    <cellStyle name="Input 13 15 4" xfId="44381"/>
    <cellStyle name="Input 13 16" xfId="12536"/>
    <cellStyle name="Input 13 16 2" xfId="12537"/>
    <cellStyle name="Input 13 16 3" xfId="12538"/>
    <cellStyle name="Input 13 16 4" xfId="44382"/>
    <cellStyle name="Input 13 17" xfId="12539"/>
    <cellStyle name="Input 13 17 2" xfId="12540"/>
    <cellStyle name="Input 13 17 3" xfId="12541"/>
    <cellStyle name="Input 13 17 4" xfId="44383"/>
    <cellStyle name="Input 13 18" xfId="12542"/>
    <cellStyle name="Input 13 18 2" xfId="12543"/>
    <cellStyle name="Input 13 18 3" xfId="12544"/>
    <cellStyle name="Input 13 18 4" xfId="44384"/>
    <cellStyle name="Input 13 19" xfId="12545"/>
    <cellStyle name="Input 13 19 2" xfId="12546"/>
    <cellStyle name="Input 13 19 3" xfId="12547"/>
    <cellStyle name="Input 13 19 4" xfId="44385"/>
    <cellStyle name="Input 13 2" xfId="12548"/>
    <cellStyle name="Input 13 2 2" xfId="12549"/>
    <cellStyle name="Input 13 2 3" xfId="12550"/>
    <cellStyle name="Input 13 2 4" xfId="44386"/>
    <cellStyle name="Input 13 20" xfId="12551"/>
    <cellStyle name="Input 13 20 2" xfId="12552"/>
    <cellStyle name="Input 13 20 3" xfId="44387"/>
    <cellStyle name="Input 13 20 4" xfId="44388"/>
    <cellStyle name="Input 13 21" xfId="44389"/>
    <cellStyle name="Input 13 22" xfId="44390"/>
    <cellStyle name="Input 13 3" xfId="12553"/>
    <cellStyle name="Input 13 3 2" xfId="12554"/>
    <cellStyle name="Input 13 3 3" xfId="12555"/>
    <cellStyle name="Input 13 3 4" xfId="44391"/>
    <cellStyle name="Input 13 4" xfId="12556"/>
    <cellStyle name="Input 13 4 2" xfId="12557"/>
    <cellStyle name="Input 13 4 3" xfId="12558"/>
    <cellStyle name="Input 13 4 4" xfId="44392"/>
    <cellStyle name="Input 13 5" xfId="12559"/>
    <cellStyle name="Input 13 5 2" xfId="12560"/>
    <cellStyle name="Input 13 5 3" xfId="12561"/>
    <cellStyle name="Input 13 5 4" xfId="44393"/>
    <cellStyle name="Input 13 6" xfId="12562"/>
    <cellStyle name="Input 13 6 2" xfId="12563"/>
    <cellStyle name="Input 13 6 3" xfId="12564"/>
    <cellStyle name="Input 13 6 4" xfId="44394"/>
    <cellStyle name="Input 13 7" xfId="12565"/>
    <cellStyle name="Input 13 7 2" xfId="12566"/>
    <cellStyle name="Input 13 7 3" xfId="12567"/>
    <cellStyle name="Input 13 7 4" xfId="44395"/>
    <cellStyle name="Input 13 8" xfId="12568"/>
    <cellStyle name="Input 13 8 2" xfId="12569"/>
    <cellStyle name="Input 13 8 3" xfId="12570"/>
    <cellStyle name="Input 13 8 4" xfId="44396"/>
    <cellStyle name="Input 13 9" xfId="12571"/>
    <cellStyle name="Input 13 9 2" xfId="12572"/>
    <cellStyle name="Input 13 9 3" xfId="12573"/>
    <cellStyle name="Input 13 9 4" xfId="44397"/>
    <cellStyle name="Input 14" xfId="12574"/>
    <cellStyle name="Input 14 10" xfId="12575"/>
    <cellStyle name="Input 14 10 2" xfId="12576"/>
    <cellStyle name="Input 14 10 3" xfId="12577"/>
    <cellStyle name="Input 14 10 4" xfId="44398"/>
    <cellStyle name="Input 14 11" xfId="12578"/>
    <cellStyle name="Input 14 11 2" xfId="12579"/>
    <cellStyle name="Input 14 11 3" xfId="12580"/>
    <cellStyle name="Input 14 11 4" xfId="44399"/>
    <cellStyle name="Input 14 12" xfId="12581"/>
    <cellStyle name="Input 14 12 2" xfId="12582"/>
    <cellStyle name="Input 14 12 3" xfId="12583"/>
    <cellStyle name="Input 14 12 4" xfId="44400"/>
    <cellStyle name="Input 14 13" xfId="12584"/>
    <cellStyle name="Input 14 13 2" xfId="12585"/>
    <cellStyle name="Input 14 13 3" xfId="12586"/>
    <cellStyle name="Input 14 13 4" xfId="44401"/>
    <cellStyle name="Input 14 14" xfId="12587"/>
    <cellStyle name="Input 14 14 2" xfId="12588"/>
    <cellStyle name="Input 14 14 3" xfId="12589"/>
    <cellStyle name="Input 14 14 4" xfId="44402"/>
    <cellStyle name="Input 14 15" xfId="12590"/>
    <cellStyle name="Input 14 15 2" xfId="12591"/>
    <cellStyle name="Input 14 15 3" xfId="12592"/>
    <cellStyle name="Input 14 15 4" xfId="44403"/>
    <cellStyle name="Input 14 16" xfId="12593"/>
    <cellStyle name="Input 14 16 2" xfId="12594"/>
    <cellStyle name="Input 14 16 3" xfId="12595"/>
    <cellStyle name="Input 14 16 4" xfId="44404"/>
    <cellStyle name="Input 14 17" xfId="12596"/>
    <cellStyle name="Input 14 17 2" xfId="12597"/>
    <cellStyle name="Input 14 17 3" xfId="12598"/>
    <cellStyle name="Input 14 17 4" xfId="44405"/>
    <cellStyle name="Input 14 18" xfId="12599"/>
    <cellStyle name="Input 14 18 2" xfId="12600"/>
    <cellStyle name="Input 14 18 3" xfId="12601"/>
    <cellStyle name="Input 14 18 4" xfId="44406"/>
    <cellStyle name="Input 14 19" xfId="12602"/>
    <cellStyle name="Input 14 19 2" xfId="12603"/>
    <cellStyle name="Input 14 19 3" xfId="12604"/>
    <cellStyle name="Input 14 19 4" xfId="44407"/>
    <cellStyle name="Input 14 2" xfId="12605"/>
    <cellStyle name="Input 14 2 2" xfId="12606"/>
    <cellStyle name="Input 14 2 3" xfId="12607"/>
    <cellStyle name="Input 14 2 4" xfId="44408"/>
    <cellStyle name="Input 14 20" xfId="12608"/>
    <cellStyle name="Input 14 20 2" xfId="12609"/>
    <cellStyle name="Input 14 20 3" xfId="44409"/>
    <cellStyle name="Input 14 20 4" xfId="44410"/>
    <cellStyle name="Input 14 21" xfId="44411"/>
    <cellStyle name="Input 14 22" xfId="44412"/>
    <cellStyle name="Input 14 3" xfId="12610"/>
    <cellStyle name="Input 14 3 2" xfId="12611"/>
    <cellStyle name="Input 14 3 3" xfId="12612"/>
    <cellStyle name="Input 14 3 4" xfId="44413"/>
    <cellStyle name="Input 14 4" xfId="12613"/>
    <cellStyle name="Input 14 4 2" xfId="12614"/>
    <cellStyle name="Input 14 4 3" xfId="12615"/>
    <cellStyle name="Input 14 4 4" xfId="44414"/>
    <cellStyle name="Input 14 5" xfId="12616"/>
    <cellStyle name="Input 14 5 2" xfId="12617"/>
    <cellStyle name="Input 14 5 3" xfId="12618"/>
    <cellStyle name="Input 14 5 4" xfId="44415"/>
    <cellStyle name="Input 14 6" xfId="12619"/>
    <cellStyle name="Input 14 6 2" xfId="12620"/>
    <cellStyle name="Input 14 6 3" xfId="12621"/>
    <cellStyle name="Input 14 6 4" xfId="44416"/>
    <cellStyle name="Input 14 7" xfId="12622"/>
    <cellStyle name="Input 14 7 2" xfId="12623"/>
    <cellStyle name="Input 14 7 3" xfId="12624"/>
    <cellStyle name="Input 14 7 4" xfId="44417"/>
    <cellStyle name="Input 14 8" xfId="12625"/>
    <cellStyle name="Input 14 8 2" xfId="12626"/>
    <cellStyle name="Input 14 8 3" xfId="12627"/>
    <cellStyle name="Input 14 8 4" xfId="44418"/>
    <cellStyle name="Input 14 9" xfId="12628"/>
    <cellStyle name="Input 14 9 2" xfId="12629"/>
    <cellStyle name="Input 14 9 3" xfId="12630"/>
    <cellStyle name="Input 14 9 4" xfId="44419"/>
    <cellStyle name="Input 15" xfId="12631"/>
    <cellStyle name="Input 15 10" xfId="12632"/>
    <cellStyle name="Input 15 10 2" xfId="12633"/>
    <cellStyle name="Input 15 10 3" xfId="12634"/>
    <cellStyle name="Input 15 10 4" xfId="44420"/>
    <cellStyle name="Input 15 11" xfId="12635"/>
    <cellStyle name="Input 15 11 2" xfId="12636"/>
    <cellStyle name="Input 15 11 3" xfId="12637"/>
    <cellStyle name="Input 15 11 4" xfId="44421"/>
    <cellStyle name="Input 15 12" xfId="12638"/>
    <cellStyle name="Input 15 12 2" xfId="12639"/>
    <cellStyle name="Input 15 12 3" xfId="12640"/>
    <cellStyle name="Input 15 12 4" xfId="44422"/>
    <cellStyle name="Input 15 13" xfId="12641"/>
    <cellStyle name="Input 15 13 2" xfId="12642"/>
    <cellStyle name="Input 15 13 3" xfId="12643"/>
    <cellStyle name="Input 15 13 4" xfId="44423"/>
    <cellStyle name="Input 15 14" xfId="12644"/>
    <cellStyle name="Input 15 14 2" xfId="12645"/>
    <cellStyle name="Input 15 14 3" xfId="12646"/>
    <cellStyle name="Input 15 14 4" xfId="44424"/>
    <cellStyle name="Input 15 15" xfId="12647"/>
    <cellStyle name="Input 15 15 2" xfId="12648"/>
    <cellStyle name="Input 15 15 3" xfId="12649"/>
    <cellStyle name="Input 15 15 4" xfId="44425"/>
    <cellStyle name="Input 15 16" xfId="12650"/>
    <cellStyle name="Input 15 16 2" xfId="12651"/>
    <cellStyle name="Input 15 16 3" xfId="12652"/>
    <cellStyle name="Input 15 16 4" xfId="44426"/>
    <cellStyle name="Input 15 17" xfId="12653"/>
    <cellStyle name="Input 15 17 2" xfId="12654"/>
    <cellStyle name="Input 15 17 3" xfId="12655"/>
    <cellStyle name="Input 15 17 4" xfId="44427"/>
    <cellStyle name="Input 15 18" xfId="12656"/>
    <cellStyle name="Input 15 18 2" xfId="12657"/>
    <cellStyle name="Input 15 18 3" xfId="12658"/>
    <cellStyle name="Input 15 18 4" xfId="44428"/>
    <cellStyle name="Input 15 19" xfId="12659"/>
    <cellStyle name="Input 15 19 2" xfId="12660"/>
    <cellStyle name="Input 15 19 3" xfId="12661"/>
    <cellStyle name="Input 15 19 4" xfId="44429"/>
    <cellStyle name="Input 15 2" xfId="12662"/>
    <cellStyle name="Input 15 2 2" xfId="12663"/>
    <cellStyle name="Input 15 2 3" xfId="12664"/>
    <cellStyle name="Input 15 2 4" xfId="44430"/>
    <cellStyle name="Input 15 20" xfId="12665"/>
    <cellStyle name="Input 15 20 2" xfId="12666"/>
    <cellStyle name="Input 15 20 3" xfId="44431"/>
    <cellStyle name="Input 15 20 4" xfId="44432"/>
    <cellStyle name="Input 15 21" xfId="44433"/>
    <cellStyle name="Input 15 22" xfId="44434"/>
    <cellStyle name="Input 15 3" xfId="12667"/>
    <cellStyle name="Input 15 3 2" xfId="12668"/>
    <cellStyle name="Input 15 3 3" xfId="12669"/>
    <cellStyle name="Input 15 3 4" xfId="44435"/>
    <cellStyle name="Input 15 4" xfId="12670"/>
    <cellStyle name="Input 15 4 2" xfId="12671"/>
    <cellStyle name="Input 15 4 3" xfId="12672"/>
    <cellStyle name="Input 15 4 4" xfId="44436"/>
    <cellStyle name="Input 15 5" xfId="12673"/>
    <cellStyle name="Input 15 5 2" xfId="12674"/>
    <cellStyle name="Input 15 5 3" xfId="12675"/>
    <cellStyle name="Input 15 5 4" xfId="44437"/>
    <cellStyle name="Input 15 6" xfId="12676"/>
    <cellStyle name="Input 15 6 2" xfId="12677"/>
    <cellStyle name="Input 15 6 3" xfId="12678"/>
    <cellStyle name="Input 15 6 4" xfId="44438"/>
    <cellStyle name="Input 15 7" xfId="12679"/>
    <cellStyle name="Input 15 7 2" xfId="12680"/>
    <cellStyle name="Input 15 7 3" xfId="12681"/>
    <cellStyle name="Input 15 7 4" xfId="44439"/>
    <cellStyle name="Input 15 8" xfId="12682"/>
    <cellStyle name="Input 15 8 2" xfId="12683"/>
    <cellStyle name="Input 15 8 3" xfId="12684"/>
    <cellStyle name="Input 15 8 4" xfId="44440"/>
    <cellStyle name="Input 15 9" xfId="12685"/>
    <cellStyle name="Input 15 9 2" xfId="12686"/>
    <cellStyle name="Input 15 9 3" xfId="12687"/>
    <cellStyle name="Input 15 9 4" xfId="44441"/>
    <cellStyle name="Input 16" xfId="12688"/>
    <cellStyle name="Input 16 2" xfId="12689"/>
    <cellStyle name="Input 16 3" xfId="44442"/>
    <cellStyle name="Input 17" xfId="12690"/>
    <cellStyle name="Input 17 2" xfId="12691"/>
    <cellStyle name="Input 17 3" xfId="12692"/>
    <cellStyle name="Input 17 4" xfId="44443"/>
    <cellStyle name="Input 18" xfId="12693"/>
    <cellStyle name="Input 18 2" xfId="12694"/>
    <cellStyle name="Input 18 3" xfId="12695"/>
    <cellStyle name="Input 18 4" xfId="44444"/>
    <cellStyle name="Input 19" xfId="12696"/>
    <cellStyle name="Input 19 2" xfId="12697"/>
    <cellStyle name="Input 19 3" xfId="12698"/>
    <cellStyle name="Input 19 4" xfId="44445"/>
    <cellStyle name="Input 2" xfId="12699"/>
    <cellStyle name="Input 2 10" xfId="12700"/>
    <cellStyle name="Input 2 10 2" xfId="12701"/>
    <cellStyle name="Input 2 10 3" xfId="12702"/>
    <cellStyle name="Input 2 10 4" xfId="44446"/>
    <cellStyle name="Input 2 11" xfId="12703"/>
    <cellStyle name="Input 2 11 2" xfId="12704"/>
    <cellStyle name="Input 2 11 3" xfId="12705"/>
    <cellStyle name="Input 2 11 4" xfId="44447"/>
    <cellStyle name="Input 2 12" xfId="12706"/>
    <cellStyle name="Input 2 12 2" xfId="12707"/>
    <cellStyle name="Input 2 12 3" xfId="12708"/>
    <cellStyle name="Input 2 12 4" xfId="44448"/>
    <cellStyle name="Input 2 13" xfId="12709"/>
    <cellStyle name="Input 2 13 2" xfId="12710"/>
    <cellStyle name="Input 2 13 3" xfId="12711"/>
    <cellStyle name="Input 2 13 4" xfId="44449"/>
    <cellStyle name="Input 2 14" xfId="12712"/>
    <cellStyle name="Input 2 14 2" xfId="12713"/>
    <cellStyle name="Input 2 14 3" xfId="12714"/>
    <cellStyle name="Input 2 14 4" xfId="44450"/>
    <cellStyle name="Input 2 15" xfId="12715"/>
    <cellStyle name="Input 2 15 2" xfId="12716"/>
    <cellStyle name="Input 2 15 3" xfId="12717"/>
    <cellStyle name="Input 2 15 4" xfId="44451"/>
    <cellStyle name="Input 2 16" xfId="12718"/>
    <cellStyle name="Input 2 16 2" xfId="12719"/>
    <cellStyle name="Input 2 16 3" xfId="12720"/>
    <cellStyle name="Input 2 16 4" xfId="44452"/>
    <cellStyle name="Input 2 17" xfId="12721"/>
    <cellStyle name="Input 2 17 2" xfId="12722"/>
    <cellStyle name="Input 2 17 3" xfId="12723"/>
    <cellStyle name="Input 2 17 4" xfId="44453"/>
    <cellStyle name="Input 2 18" xfId="12724"/>
    <cellStyle name="Input 2 18 2" xfId="12725"/>
    <cellStyle name="Input 2 18 3" xfId="12726"/>
    <cellStyle name="Input 2 18 4" xfId="44454"/>
    <cellStyle name="Input 2 19" xfId="12727"/>
    <cellStyle name="Input 2 19 2" xfId="12728"/>
    <cellStyle name="Input 2 19 3" xfId="12729"/>
    <cellStyle name="Input 2 19 4" xfId="44455"/>
    <cellStyle name="Input 2 2" xfId="12730"/>
    <cellStyle name="Input 2 2 10" xfId="12731"/>
    <cellStyle name="Input 2 2 10 2" xfId="12732"/>
    <cellStyle name="Input 2 2 10 3" xfId="12733"/>
    <cellStyle name="Input 2 2 10 4" xfId="44456"/>
    <cellStyle name="Input 2 2 11" xfId="12734"/>
    <cellStyle name="Input 2 2 11 2" xfId="12735"/>
    <cellStyle name="Input 2 2 11 3" xfId="12736"/>
    <cellStyle name="Input 2 2 11 4" xfId="44457"/>
    <cellStyle name="Input 2 2 12" xfId="12737"/>
    <cellStyle name="Input 2 2 12 2" xfId="12738"/>
    <cellStyle name="Input 2 2 12 3" xfId="12739"/>
    <cellStyle name="Input 2 2 12 4" xfId="44458"/>
    <cellStyle name="Input 2 2 13" xfId="12740"/>
    <cellStyle name="Input 2 2 13 2" xfId="12741"/>
    <cellStyle name="Input 2 2 13 3" xfId="12742"/>
    <cellStyle name="Input 2 2 13 4" xfId="44459"/>
    <cellStyle name="Input 2 2 14" xfId="12743"/>
    <cellStyle name="Input 2 2 14 2" xfId="12744"/>
    <cellStyle name="Input 2 2 14 3" xfId="12745"/>
    <cellStyle name="Input 2 2 14 4" xfId="44460"/>
    <cellStyle name="Input 2 2 15" xfId="12746"/>
    <cellStyle name="Input 2 2 15 2" xfId="12747"/>
    <cellStyle name="Input 2 2 15 3" xfId="12748"/>
    <cellStyle name="Input 2 2 15 4" xfId="44461"/>
    <cellStyle name="Input 2 2 16" xfId="12749"/>
    <cellStyle name="Input 2 2 16 2" xfId="12750"/>
    <cellStyle name="Input 2 2 16 3" xfId="12751"/>
    <cellStyle name="Input 2 2 16 4" xfId="44462"/>
    <cellStyle name="Input 2 2 17" xfId="12752"/>
    <cellStyle name="Input 2 2 17 2" xfId="12753"/>
    <cellStyle name="Input 2 2 17 3" xfId="12754"/>
    <cellStyle name="Input 2 2 17 4" xfId="44463"/>
    <cellStyle name="Input 2 2 18" xfId="12755"/>
    <cellStyle name="Input 2 2 18 2" xfId="12756"/>
    <cellStyle name="Input 2 2 18 3" xfId="12757"/>
    <cellStyle name="Input 2 2 18 4" xfId="44464"/>
    <cellStyle name="Input 2 2 19" xfId="12758"/>
    <cellStyle name="Input 2 2 19 2" xfId="12759"/>
    <cellStyle name="Input 2 2 19 3" xfId="12760"/>
    <cellStyle name="Input 2 2 19 4" xfId="44465"/>
    <cellStyle name="Input 2 2 2" xfId="12761"/>
    <cellStyle name="Input 2 2 2 2" xfId="12762"/>
    <cellStyle name="Input 2 2 2 3" xfId="12763"/>
    <cellStyle name="Input 2 2 2 4" xfId="44466"/>
    <cellStyle name="Input 2 2 20" xfId="12764"/>
    <cellStyle name="Input 2 2 20 2" xfId="12765"/>
    <cellStyle name="Input 2 2 20 3" xfId="44467"/>
    <cellStyle name="Input 2 2 20 4" xfId="44468"/>
    <cellStyle name="Input 2 2 21" xfId="44469"/>
    <cellStyle name="Input 2 2 22" xfId="44470"/>
    <cellStyle name="Input 2 2 3" xfId="12766"/>
    <cellStyle name="Input 2 2 3 2" xfId="12767"/>
    <cellStyle name="Input 2 2 3 3" xfId="12768"/>
    <cellStyle name="Input 2 2 3 4" xfId="44471"/>
    <cellStyle name="Input 2 2 4" xfId="12769"/>
    <cellStyle name="Input 2 2 4 2" xfId="12770"/>
    <cellStyle name="Input 2 2 4 3" xfId="12771"/>
    <cellStyle name="Input 2 2 4 4" xfId="44472"/>
    <cellStyle name="Input 2 2 5" xfId="12772"/>
    <cellStyle name="Input 2 2 5 2" xfId="12773"/>
    <cellStyle name="Input 2 2 5 3" xfId="12774"/>
    <cellStyle name="Input 2 2 5 4" xfId="44473"/>
    <cellStyle name="Input 2 2 6" xfId="12775"/>
    <cellStyle name="Input 2 2 6 2" xfId="12776"/>
    <cellStyle name="Input 2 2 6 3" xfId="12777"/>
    <cellStyle name="Input 2 2 6 4" xfId="44474"/>
    <cellStyle name="Input 2 2 7" xfId="12778"/>
    <cellStyle name="Input 2 2 7 2" xfId="12779"/>
    <cellStyle name="Input 2 2 7 3" xfId="12780"/>
    <cellStyle name="Input 2 2 7 4" xfId="44475"/>
    <cellStyle name="Input 2 2 8" xfId="12781"/>
    <cellStyle name="Input 2 2 8 2" xfId="12782"/>
    <cellStyle name="Input 2 2 8 3" xfId="12783"/>
    <cellStyle name="Input 2 2 8 4" xfId="44476"/>
    <cellStyle name="Input 2 2 9" xfId="12784"/>
    <cellStyle name="Input 2 2 9 2" xfId="12785"/>
    <cellStyle name="Input 2 2 9 3" xfId="12786"/>
    <cellStyle name="Input 2 2 9 4" xfId="44477"/>
    <cellStyle name="Input 2 20" xfId="12787"/>
    <cellStyle name="Input 2 20 2" xfId="12788"/>
    <cellStyle name="Input 2 20 3" xfId="12789"/>
    <cellStyle name="Input 2 20 4" xfId="44478"/>
    <cellStyle name="Input 2 21" xfId="12790"/>
    <cellStyle name="Input 2 21 2" xfId="12791"/>
    <cellStyle name="Input 2 21 3" xfId="12792"/>
    <cellStyle name="Input 2 21 4" xfId="44479"/>
    <cellStyle name="Input 2 22" xfId="12793"/>
    <cellStyle name="Input 2 22 2" xfId="12794"/>
    <cellStyle name="Input 2 22 3" xfId="12795"/>
    <cellStyle name="Input 2 22 4" xfId="44480"/>
    <cellStyle name="Input 2 23" xfId="12796"/>
    <cellStyle name="Input 2 23 2" xfId="12797"/>
    <cellStyle name="Input 2 23 3" xfId="12798"/>
    <cellStyle name="Input 2 23 4" xfId="44481"/>
    <cellStyle name="Input 2 24" xfId="12799"/>
    <cellStyle name="Input 2 24 2" xfId="12800"/>
    <cellStyle name="Input 2 24 3" xfId="12801"/>
    <cellStyle name="Input 2 24 4" xfId="44482"/>
    <cellStyle name="Input 2 25" xfId="12802"/>
    <cellStyle name="Input 2 25 2" xfId="12803"/>
    <cellStyle name="Input 2 25 3" xfId="12804"/>
    <cellStyle name="Input 2 25 4" xfId="44483"/>
    <cellStyle name="Input 2 26" xfId="12805"/>
    <cellStyle name="Input 2 26 2" xfId="12806"/>
    <cellStyle name="Input 2 26 3" xfId="12807"/>
    <cellStyle name="Input 2 26 4" xfId="44484"/>
    <cellStyle name="Input 2 27" xfId="12808"/>
    <cellStyle name="Input 2 27 2" xfId="12809"/>
    <cellStyle name="Input 2 27 3" xfId="12810"/>
    <cellStyle name="Input 2 27 4" xfId="44485"/>
    <cellStyle name="Input 2 28" xfId="12811"/>
    <cellStyle name="Input 2 29" xfId="12812"/>
    <cellStyle name="Input 2 3" xfId="12813"/>
    <cellStyle name="Input 2 3 10" xfId="12814"/>
    <cellStyle name="Input 2 3 10 2" xfId="12815"/>
    <cellStyle name="Input 2 3 10 3" xfId="12816"/>
    <cellStyle name="Input 2 3 10 4" xfId="44486"/>
    <cellStyle name="Input 2 3 11" xfId="12817"/>
    <cellStyle name="Input 2 3 11 2" xfId="12818"/>
    <cellStyle name="Input 2 3 11 3" xfId="12819"/>
    <cellStyle name="Input 2 3 11 4" xfId="44487"/>
    <cellStyle name="Input 2 3 12" xfId="12820"/>
    <cellStyle name="Input 2 3 12 2" xfId="12821"/>
    <cellStyle name="Input 2 3 12 3" xfId="12822"/>
    <cellStyle name="Input 2 3 12 4" xfId="44488"/>
    <cellStyle name="Input 2 3 13" xfId="12823"/>
    <cellStyle name="Input 2 3 13 2" xfId="12824"/>
    <cellStyle name="Input 2 3 13 3" xfId="12825"/>
    <cellStyle name="Input 2 3 13 4" xfId="44489"/>
    <cellStyle name="Input 2 3 14" xfId="12826"/>
    <cellStyle name="Input 2 3 14 2" xfId="12827"/>
    <cellStyle name="Input 2 3 14 3" xfId="12828"/>
    <cellStyle name="Input 2 3 14 4" xfId="44490"/>
    <cellStyle name="Input 2 3 15" xfId="12829"/>
    <cellStyle name="Input 2 3 15 2" xfId="12830"/>
    <cellStyle name="Input 2 3 15 3" xfId="12831"/>
    <cellStyle name="Input 2 3 15 4" xfId="44491"/>
    <cellStyle name="Input 2 3 16" xfId="12832"/>
    <cellStyle name="Input 2 3 16 2" xfId="12833"/>
    <cellStyle name="Input 2 3 16 3" xfId="12834"/>
    <cellStyle name="Input 2 3 16 4" xfId="44492"/>
    <cellStyle name="Input 2 3 17" xfId="12835"/>
    <cellStyle name="Input 2 3 17 2" xfId="12836"/>
    <cellStyle name="Input 2 3 17 3" xfId="12837"/>
    <cellStyle name="Input 2 3 17 4" xfId="44493"/>
    <cellStyle name="Input 2 3 18" xfId="12838"/>
    <cellStyle name="Input 2 3 18 2" xfId="12839"/>
    <cellStyle name="Input 2 3 18 3" xfId="12840"/>
    <cellStyle name="Input 2 3 18 4" xfId="44494"/>
    <cellStyle name="Input 2 3 19" xfId="12841"/>
    <cellStyle name="Input 2 3 19 2" xfId="12842"/>
    <cellStyle name="Input 2 3 19 3" xfId="12843"/>
    <cellStyle name="Input 2 3 19 4" xfId="44495"/>
    <cellStyle name="Input 2 3 2" xfId="12844"/>
    <cellStyle name="Input 2 3 2 2" xfId="12845"/>
    <cellStyle name="Input 2 3 2 3" xfId="12846"/>
    <cellStyle name="Input 2 3 2 4" xfId="44496"/>
    <cellStyle name="Input 2 3 20" xfId="12847"/>
    <cellStyle name="Input 2 3 20 2" xfId="12848"/>
    <cellStyle name="Input 2 3 20 3" xfId="44497"/>
    <cellStyle name="Input 2 3 20 4" xfId="44498"/>
    <cellStyle name="Input 2 3 21" xfId="44499"/>
    <cellStyle name="Input 2 3 22" xfId="44500"/>
    <cellStyle name="Input 2 3 3" xfId="12849"/>
    <cellStyle name="Input 2 3 3 2" xfId="12850"/>
    <cellStyle name="Input 2 3 3 3" xfId="12851"/>
    <cellStyle name="Input 2 3 3 4" xfId="44501"/>
    <cellStyle name="Input 2 3 4" xfId="12852"/>
    <cellStyle name="Input 2 3 4 2" xfId="12853"/>
    <cellStyle name="Input 2 3 4 3" xfId="12854"/>
    <cellStyle name="Input 2 3 4 4" xfId="44502"/>
    <cellStyle name="Input 2 3 5" xfId="12855"/>
    <cellStyle name="Input 2 3 5 2" xfId="12856"/>
    <cellStyle name="Input 2 3 5 3" xfId="12857"/>
    <cellStyle name="Input 2 3 5 4" xfId="44503"/>
    <cellStyle name="Input 2 3 6" xfId="12858"/>
    <cellStyle name="Input 2 3 6 2" xfId="12859"/>
    <cellStyle name="Input 2 3 6 3" xfId="12860"/>
    <cellStyle name="Input 2 3 6 4" xfId="44504"/>
    <cellStyle name="Input 2 3 7" xfId="12861"/>
    <cellStyle name="Input 2 3 7 2" xfId="12862"/>
    <cellStyle name="Input 2 3 7 3" xfId="12863"/>
    <cellStyle name="Input 2 3 7 4" xfId="44505"/>
    <cellStyle name="Input 2 3 8" xfId="12864"/>
    <cellStyle name="Input 2 3 8 2" xfId="12865"/>
    <cellStyle name="Input 2 3 8 3" xfId="12866"/>
    <cellStyle name="Input 2 3 8 4" xfId="44506"/>
    <cellStyle name="Input 2 3 9" xfId="12867"/>
    <cellStyle name="Input 2 3 9 2" xfId="12868"/>
    <cellStyle name="Input 2 3 9 3" xfId="12869"/>
    <cellStyle name="Input 2 3 9 4" xfId="44507"/>
    <cellStyle name="Input 2 30" xfId="12870"/>
    <cellStyle name="Input 2 31" xfId="44508"/>
    <cellStyle name="Input 2 32" xfId="44509"/>
    <cellStyle name="Input 2 33" xfId="44510"/>
    <cellStyle name="Input 2 34" xfId="44511"/>
    <cellStyle name="Input 2 35" xfId="44512"/>
    <cellStyle name="Input 2 36" xfId="44513"/>
    <cellStyle name="Input 2 37" xfId="44514"/>
    <cellStyle name="Input 2 38" xfId="44515"/>
    <cellStyle name="Input 2 39" xfId="44516"/>
    <cellStyle name="Input 2 4" xfId="12871"/>
    <cellStyle name="Input 2 4 10" xfId="12872"/>
    <cellStyle name="Input 2 4 10 2" xfId="12873"/>
    <cellStyle name="Input 2 4 10 3" xfId="12874"/>
    <cellStyle name="Input 2 4 10 4" xfId="44517"/>
    <cellStyle name="Input 2 4 11" xfId="12875"/>
    <cellStyle name="Input 2 4 11 2" xfId="12876"/>
    <cellStyle name="Input 2 4 11 3" xfId="12877"/>
    <cellStyle name="Input 2 4 11 4" xfId="44518"/>
    <cellStyle name="Input 2 4 12" xfId="12878"/>
    <cellStyle name="Input 2 4 12 2" xfId="12879"/>
    <cellStyle name="Input 2 4 12 3" xfId="12880"/>
    <cellStyle name="Input 2 4 12 4" xfId="44519"/>
    <cellStyle name="Input 2 4 13" xfId="12881"/>
    <cellStyle name="Input 2 4 13 2" xfId="12882"/>
    <cellStyle name="Input 2 4 13 3" xfId="12883"/>
    <cellStyle name="Input 2 4 13 4" xfId="44520"/>
    <cellStyle name="Input 2 4 14" xfId="12884"/>
    <cellStyle name="Input 2 4 14 2" xfId="12885"/>
    <cellStyle name="Input 2 4 14 3" xfId="12886"/>
    <cellStyle name="Input 2 4 14 4" xfId="44521"/>
    <cellStyle name="Input 2 4 15" xfId="12887"/>
    <cellStyle name="Input 2 4 15 2" xfId="12888"/>
    <cellStyle name="Input 2 4 15 3" xfId="12889"/>
    <cellStyle name="Input 2 4 15 4" xfId="44522"/>
    <cellStyle name="Input 2 4 16" xfId="12890"/>
    <cellStyle name="Input 2 4 16 2" xfId="12891"/>
    <cellStyle name="Input 2 4 16 3" xfId="12892"/>
    <cellStyle name="Input 2 4 16 4" xfId="44523"/>
    <cellStyle name="Input 2 4 17" xfId="12893"/>
    <cellStyle name="Input 2 4 17 2" xfId="12894"/>
    <cellStyle name="Input 2 4 17 3" xfId="12895"/>
    <cellStyle name="Input 2 4 17 4" xfId="44524"/>
    <cellStyle name="Input 2 4 18" xfId="12896"/>
    <cellStyle name="Input 2 4 18 2" xfId="12897"/>
    <cellStyle name="Input 2 4 18 3" xfId="12898"/>
    <cellStyle name="Input 2 4 18 4" xfId="44525"/>
    <cellStyle name="Input 2 4 19" xfId="12899"/>
    <cellStyle name="Input 2 4 19 2" xfId="12900"/>
    <cellStyle name="Input 2 4 19 3" xfId="12901"/>
    <cellStyle name="Input 2 4 19 4" xfId="44526"/>
    <cellStyle name="Input 2 4 2" xfId="12902"/>
    <cellStyle name="Input 2 4 2 2" xfId="12903"/>
    <cellStyle name="Input 2 4 2 3" xfId="12904"/>
    <cellStyle name="Input 2 4 2 4" xfId="44527"/>
    <cellStyle name="Input 2 4 20" xfId="12905"/>
    <cellStyle name="Input 2 4 20 2" xfId="12906"/>
    <cellStyle name="Input 2 4 20 3" xfId="44528"/>
    <cellStyle name="Input 2 4 20 4" xfId="44529"/>
    <cellStyle name="Input 2 4 21" xfId="44530"/>
    <cellStyle name="Input 2 4 22" xfId="44531"/>
    <cellStyle name="Input 2 4 3" xfId="12907"/>
    <cellStyle name="Input 2 4 3 2" xfId="12908"/>
    <cellStyle name="Input 2 4 3 3" xfId="12909"/>
    <cellStyle name="Input 2 4 3 4" xfId="44532"/>
    <cellStyle name="Input 2 4 4" xfId="12910"/>
    <cellStyle name="Input 2 4 4 2" xfId="12911"/>
    <cellStyle name="Input 2 4 4 3" xfId="12912"/>
    <cellStyle name="Input 2 4 4 4" xfId="44533"/>
    <cellStyle name="Input 2 4 5" xfId="12913"/>
    <cellStyle name="Input 2 4 5 2" xfId="12914"/>
    <cellStyle name="Input 2 4 5 3" xfId="12915"/>
    <cellStyle name="Input 2 4 5 4" xfId="44534"/>
    <cellStyle name="Input 2 4 6" xfId="12916"/>
    <cellStyle name="Input 2 4 6 2" xfId="12917"/>
    <cellStyle name="Input 2 4 6 3" xfId="12918"/>
    <cellStyle name="Input 2 4 6 4" xfId="44535"/>
    <cellStyle name="Input 2 4 7" xfId="12919"/>
    <cellStyle name="Input 2 4 7 2" xfId="12920"/>
    <cellStyle name="Input 2 4 7 3" xfId="12921"/>
    <cellStyle name="Input 2 4 7 4" xfId="44536"/>
    <cellStyle name="Input 2 4 8" xfId="12922"/>
    <cellStyle name="Input 2 4 8 2" xfId="12923"/>
    <cellStyle name="Input 2 4 8 3" xfId="12924"/>
    <cellStyle name="Input 2 4 8 4" xfId="44537"/>
    <cellStyle name="Input 2 4 9" xfId="12925"/>
    <cellStyle name="Input 2 4 9 2" xfId="12926"/>
    <cellStyle name="Input 2 4 9 3" xfId="12927"/>
    <cellStyle name="Input 2 4 9 4" xfId="44538"/>
    <cellStyle name="Input 2 40" xfId="44539"/>
    <cellStyle name="Input 2 41" xfId="44540"/>
    <cellStyle name="Input 2 42" xfId="44541"/>
    <cellStyle name="Input 2 43" xfId="44542"/>
    <cellStyle name="Input 2 5" xfId="12928"/>
    <cellStyle name="Input 2 5 10" xfId="12929"/>
    <cellStyle name="Input 2 5 10 2" xfId="12930"/>
    <cellStyle name="Input 2 5 10 3" xfId="12931"/>
    <cellStyle name="Input 2 5 10 4" xfId="44543"/>
    <cellStyle name="Input 2 5 11" xfId="12932"/>
    <cellStyle name="Input 2 5 11 2" xfId="12933"/>
    <cellStyle name="Input 2 5 11 3" xfId="12934"/>
    <cellStyle name="Input 2 5 11 4" xfId="44544"/>
    <cellStyle name="Input 2 5 12" xfId="12935"/>
    <cellStyle name="Input 2 5 12 2" xfId="12936"/>
    <cellStyle name="Input 2 5 12 3" xfId="12937"/>
    <cellStyle name="Input 2 5 12 4" xfId="44545"/>
    <cellStyle name="Input 2 5 13" xfId="12938"/>
    <cellStyle name="Input 2 5 13 2" xfId="12939"/>
    <cellStyle name="Input 2 5 13 3" xfId="12940"/>
    <cellStyle name="Input 2 5 13 4" xfId="44546"/>
    <cellStyle name="Input 2 5 14" xfId="12941"/>
    <cellStyle name="Input 2 5 14 2" xfId="12942"/>
    <cellStyle name="Input 2 5 14 3" xfId="12943"/>
    <cellStyle name="Input 2 5 14 4" xfId="44547"/>
    <cellStyle name="Input 2 5 15" xfId="12944"/>
    <cellStyle name="Input 2 5 15 2" xfId="12945"/>
    <cellStyle name="Input 2 5 15 3" xfId="12946"/>
    <cellStyle name="Input 2 5 15 4" xfId="44548"/>
    <cellStyle name="Input 2 5 16" xfId="12947"/>
    <cellStyle name="Input 2 5 16 2" xfId="12948"/>
    <cellStyle name="Input 2 5 16 3" xfId="12949"/>
    <cellStyle name="Input 2 5 16 4" xfId="44549"/>
    <cellStyle name="Input 2 5 17" xfId="12950"/>
    <cellStyle name="Input 2 5 17 2" xfId="12951"/>
    <cellStyle name="Input 2 5 17 3" xfId="12952"/>
    <cellStyle name="Input 2 5 17 4" xfId="44550"/>
    <cellStyle name="Input 2 5 18" xfId="12953"/>
    <cellStyle name="Input 2 5 18 2" xfId="12954"/>
    <cellStyle name="Input 2 5 18 3" xfId="12955"/>
    <cellStyle name="Input 2 5 18 4" xfId="44551"/>
    <cellStyle name="Input 2 5 19" xfId="12956"/>
    <cellStyle name="Input 2 5 19 2" xfId="12957"/>
    <cellStyle name="Input 2 5 19 3" xfId="12958"/>
    <cellStyle name="Input 2 5 19 4" xfId="44552"/>
    <cellStyle name="Input 2 5 2" xfId="12959"/>
    <cellStyle name="Input 2 5 2 2" xfId="12960"/>
    <cellStyle name="Input 2 5 2 3" xfId="12961"/>
    <cellStyle name="Input 2 5 2 4" xfId="44553"/>
    <cellStyle name="Input 2 5 20" xfId="12962"/>
    <cellStyle name="Input 2 5 20 2" xfId="12963"/>
    <cellStyle name="Input 2 5 20 3" xfId="44554"/>
    <cellStyle name="Input 2 5 20 4" xfId="44555"/>
    <cellStyle name="Input 2 5 21" xfId="44556"/>
    <cellStyle name="Input 2 5 22" xfId="44557"/>
    <cellStyle name="Input 2 5 3" xfId="12964"/>
    <cellStyle name="Input 2 5 3 2" xfId="12965"/>
    <cellStyle name="Input 2 5 3 3" xfId="12966"/>
    <cellStyle name="Input 2 5 3 4" xfId="44558"/>
    <cellStyle name="Input 2 5 4" xfId="12967"/>
    <cellStyle name="Input 2 5 4 2" xfId="12968"/>
    <cellStyle name="Input 2 5 4 3" xfId="12969"/>
    <cellStyle name="Input 2 5 4 4" xfId="44559"/>
    <cellStyle name="Input 2 5 5" xfId="12970"/>
    <cellStyle name="Input 2 5 5 2" xfId="12971"/>
    <cellStyle name="Input 2 5 5 3" xfId="12972"/>
    <cellStyle name="Input 2 5 5 4" xfId="44560"/>
    <cellStyle name="Input 2 5 6" xfId="12973"/>
    <cellStyle name="Input 2 5 6 2" xfId="12974"/>
    <cellStyle name="Input 2 5 6 3" xfId="12975"/>
    <cellStyle name="Input 2 5 6 4" xfId="44561"/>
    <cellStyle name="Input 2 5 7" xfId="12976"/>
    <cellStyle name="Input 2 5 7 2" xfId="12977"/>
    <cellStyle name="Input 2 5 7 3" xfId="12978"/>
    <cellStyle name="Input 2 5 7 4" xfId="44562"/>
    <cellStyle name="Input 2 5 8" xfId="12979"/>
    <cellStyle name="Input 2 5 8 2" xfId="12980"/>
    <cellStyle name="Input 2 5 8 3" xfId="12981"/>
    <cellStyle name="Input 2 5 8 4" xfId="44563"/>
    <cellStyle name="Input 2 5 9" xfId="12982"/>
    <cellStyle name="Input 2 5 9 2" xfId="12983"/>
    <cellStyle name="Input 2 5 9 3" xfId="12984"/>
    <cellStyle name="Input 2 5 9 4" xfId="44564"/>
    <cellStyle name="Input 2 6" xfId="12985"/>
    <cellStyle name="Input 2 6 10" xfId="12986"/>
    <cellStyle name="Input 2 6 10 2" xfId="12987"/>
    <cellStyle name="Input 2 6 10 3" xfId="12988"/>
    <cellStyle name="Input 2 6 10 4" xfId="44565"/>
    <cellStyle name="Input 2 6 11" xfId="12989"/>
    <cellStyle name="Input 2 6 11 2" xfId="12990"/>
    <cellStyle name="Input 2 6 11 3" xfId="12991"/>
    <cellStyle name="Input 2 6 11 4" xfId="44566"/>
    <cellStyle name="Input 2 6 12" xfId="12992"/>
    <cellStyle name="Input 2 6 12 2" xfId="12993"/>
    <cellStyle name="Input 2 6 12 3" xfId="12994"/>
    <cellStyle name="Input 2 6 12 4" xfId="44567"/>
    <cellStyle name="Input 2 6 13" xfId="12995"/>
    <cellStyle name="Input 2 6 13 2" xfId="12996"/>
    <cellStyle name="Input 2 6 13 3" xfId="12997"/>
    <cellStyle name="Input 2 6 13 4" xfId="44568"/>
    <cellStyle name="Input 2 6 14" xfId="12998"/>
    <cellStyle name="Input 2 6 14 2" xfId="12999"/>
    <cellStyle name="Input 2 6 14 3" xfId="13000"/>
    <cellStyle name="Input 2 6 14 4" xfId="44569"/>
    <cellStyle name="Input 2 6 15" xfId="13001"/>
    <cellStyle name="Input 2 6 15 2" xfId="13002"/>
    <cellStyle name="Input 2 6 15 3" xfId="13003"/>
    <cellStyle name="Input 2 6 15 4" xfId="44570"/>
    <cellStyle name="Input 2 6 16" xfId="13004"/>
    <cellStyle name="Input 2 6 16 2" xfId="13005"/>
    <cellStyle name="Input 2 6 16 3" xfId="13006"/>
    <cellStyle name="Input 2 6 16 4" xfId="44571"/>
    <cellStyle name="Input 2 6 17" xfId="13007"/>
    <cellStyle name="Input 2 6 17 2" xfId="13008"/>
    <cellStyle name="Input 2 6 17 3" xfId="13009"/>
    <cellStyle name="Input 2 6 17 4" xfId="44572"/>
    <cellStyle name="Input 2 6 18" xfId="13010"/>
    <cellStyle name="Input 2 6 18 2" xfId="13011"/>
    <cellStyle name="Input 2 6 18 3" xfId="13012"/>
    <cellStyle name="Input 2 6 18 4" xfId="44573"/>
    <cellStyle name="Input 2 6 19" xfId="13013"/>
    <cellStyle name="Input 2 6 19 2" xfId="13014"/>
    <cellStyle name="Input 2 6 19 3" xfId="13015"/>
    <cellStyle name="Input 2 6 19 4" xfId="44574"/>
    <cellStyle name="Input 2 6 2" xfId="13016"/>
    <cellStyle name="Input 2 6 2 2" xfId="13017"/>
    <cellStyle name="Input 2 6 2 3" xfId="13018"/>
    <cellStyle name="Input 2 6 2 4" xfId="44575"/>
    <cellStyle name="Input 2 6 20" xfId="13019"/>
    <cellStyle name="Input 2 6 20 2" xfId="13020"/>
    <cellStyle name="Input 2 6 20 3" xfId="44576"/>
    <cellStyle name="Input 2 6 20 4" xfId="44577"/>
    <cellStyle name="Input 2 6 21" xfId="44578"/>
    <cellStyle name="Input 2 6 22" xfId="44579"/>
    <cellStyle name="Input 2 6 3" xfId="13021"/>
    <cellStyle name="Input 2 6 3 2" xfId="13022"/>
    <cellStyle name="Input 2 6 3 3" xfId="13023"/>
    <cellStyle name="Input 2 6 3 4" xfId="44580"/>
    <cellStyle name="Input 2 6 4" xfId="13024"/>
    <cellStyle name="Input 2 6 4 2" xfId="13025"/>
    <cellStyle name="Input 2 6 4 3" xfId="13026"/>
    <cellStyle name="Input 2 6 4 4" xfId="44581"/>
    <cellStyle name="Input 2 6 5" xfId="13027"/>
    <cellStyle name="Input 2 6 5 2" xfId="13028"/>
    <cellStyle name="Input 2 6 5 3" xfId="13029"/>
    <cellStyle name="Input 2 6 5 4" xfId="44582"/>
    <cellStyle name="Input 2 6 6" xfId="13030"/>
    <cellStyle name="Input 2 6 6 2" xfId="13031"/>
    <cellStyle name="Input 2 6 6 3" xfId="13032"/>
    <cellStyle name="Input 2 6 6 4" xfId="44583"/>
    <cellStyle name="Input 2 6 7" xfId="13033"/>
    <cellStyle name="Input 2 6 7 2" xfId="13034"/>
    <cellStyle name="Input 2 6 7 3" xfId="13035"/>
    <cellStyle name="Input 2 6 7 4" xfId="44584"/>
    <cellStyle name="Input 2 6 8" xfId="13036"/>
    <cellStyle name="Input 2 6 8 2" xfId="13037"/>
    <cellStyle name="Input 2 6 8 3" xfId="13038"/>
    <cellStyle name="Input 2 6 8 4" xfId="44585"/>
    <cellStyle name="Input 2 6 9" xfId="13039"/>
    <cellStyle name="Input 2 6 9 2" xfId="13040"/>
    <cellStyle name="Input 2 6 9 3" xfId="13041"/>
    <cellStyle name="Input 2 6 9 4" xfId="44586"/>
    <cellStyle name="Input 2 7" xfId="13042"/>
    <cellStyle name="Input 2 7 10" xfId="13043"/>
    <cellStyle name="Input 2 7 10 2" xfId="13044"/>
    <cellStyle name="Input 2 7 10 3" xfId="13045"/>
    <cellStyle name="Input 2 7 10 4" xfId="44587"/>
    <cellStyle name="Input 2 7 11" xfId="13046"/>
    <cellStyle name="Input 2 7 11 2" xfId="13047"/>
    <cellStyle name="Input 2 7 11 3" xfId="13048"/>
    <cellStyle name="Input 2 7 11 4" xfId="44588"/>
    <cellStyle name="Input 2 7 12" xfId="13049"/>
    <cellStyle name="Input 2 7 12 2" xfId="13050"/>
    <cellStyle name="Input 2 7 12 3" xfId="13051"/>
    <cellStyle name="Input 2 7 12 4" xfId="44589"/>
    <cellStyle name="Input 2 7 13" xfId="13052"/>
    <cellStyle name="Input 2 7 13 2" xfId="13053"/>
    <cellStyle name="Input 2 7 13 3" xfId="13054"/>
    <cellStyle name="Input 2 7 13 4" xfId="44590"/>
    <cellStyle name="Input 2 7 14" xfId="13055"/>
    <cellStyle name="Input 2 7 14 2" xfId="13056"/>
    <cellStyle name="Input 2 7 14 3" xfId="13057"/>
    <cellStyle name="Input 2 7 14 4" xfId="44591"/>
    <cellStyle name="Input 2 7 15" xfId="13058"/>
    <cellStyle name="Input 2 7 15 2" xfId="13059"/>
    <cellStyle name="Input 2 7 15 3" xfId="13060"/>
    <cellStyle name="Input 2 7 15 4" xfId="44592"/>
    <cellStyle name="Input 2 7 16" xfId="13061"/>
    <cellStyle name="Input 2 7 16 2" xfId="13062"/>
    <cellStyle name="Input 2 7 16 3" xfId="13063"/>
    <cellStyle name="Input 2 7 16 4" xfId="44593"/>
    <cellStyle name="Input 2 7 17" xfId="13064"/>
    <cellStyle name="Input 2 7 17 2" xfId="13065"/>
    <cellStyle name="Input 2 7 17 3" xfId="13066"/>
    <cellStyle name="Input 2 7 17 4" xfId="44594"/>
    <cellStyle name="Input 2 7 18" xfId="13067"/>
    <cellStyle name="Input 2 7 18 2" xfId="13068"/>
    <cellStyle name="Input 2 7 18 3" xfId="13069"/>
    <cellStyle name="Input 2 7 18 4" xfId="44595"/>
    <cellStyle name="Input 2 7 19" xfId="13070"/>
    <cellStyle name="Input 2 7 19 2" xfId="13071"/>
    <cellStyle name="Input 2 7 19 3" xfId="13072"/>
    <cellStyle name="Input 2 7 19 4" xfId="44596"/>
    <cellStyle name="Input 2 7 2" xfId="13073"/>
    <cellStyle name="Input 2 7 2 2" xfId="13074"/>
    <cellStyle name="Input 2 7 2 3" xfId="13075"/>
    <cellStyle name="Input 2 7 2 4" xfId="44597"/>
    <cellStyle name="Input 2 7 20" xfId="13076"/>
    <cellStyle name="Input 2 7 20 2" xfId="13077"/>
    <cellStyle name="Input 2 7 20 3" xfId="44598"/>
    <cellStyle name="Input 2 7 20 4" xfId="44599"/>
    <cellStyle name="Input 2 7 21" xfId="44600"/>
    <cellStyle name="Input 2 7 22" xfId="44601"/>
    <cellStyle name="Input 2 7 3" xfId="13078"/>
    <cellStyle name="Input 2 7 3 2" xfId="13079"/>
    <cellStyle name="Input 2 7 3 3" xfId="13080"/>
    <cellStyle name="Input 2 7 3 4" xfId="44602"/>
    <cellStyle name="Input 2 7 4" xfId="13081"/>
    <cellStyle name="Input 2 7 4 2" xfId="13082"/>
    <cellStyle name="Input 2 7 4 3" xfId="13083"/>
    <cellStyle name="Input 2 7 4 4" xfId="44603"/>
    <cellStyle name="Input 2 7 5" xfId="13084"/>
    <cellStyle name="Input 2 7 5 2" xfId="13085"/>
    <cellStyle name="Input 2 7 5 3" xfId="13086"/>
    <cellStyle name="Input 2 7 5 4" xfId="44604"/>
    <cellStyle name="Input 2 7 6" xfId="13087"/>
    <cellStyle name="Input 2 7 6 2" xfId="13088"/>
    <cellStyle name="Input 2 7 6 3" xfId="13089"/>
    <cellStyle name="Input 2 7 6 4" xfId="44605"/>
    <cellStyle name="Input 2 7 7" xfId="13090"/>
    <cellStyle name="Input 2 7 7 2" xfId="13091"/>
    <cellStyle name="Input 2 7 7 3" xfId="13092"/>
    <cellStyle name="Input 2 7 7 4" xfId="44606"/>
    <cellStyle name="Input 2 7 8" xfId="13093"/>
    <cellStyle name="Input 2 7 8 2" xfId="13094"/>
    <cellStyle name="Input 2 7 8 3" xfId="13095"/>
    <cellStyle name="Input 2 7 8 4" xfId="44607"/>
    <cellStyle name="Input 2 7 9" xfId="13096"/>
    <cellStyle name="Input 2 7 9 2" xfId="13097"/>
    <cellStyle name="Input 2 7 9 3" xfId="13098"/>
    <cellStyle name="Input 2 7 9 4" xfId="44608"/>
    <cellStyle name="Input 2 8" xfId="13099"/>
    <cellStyle name="Input 2 8 10" xfId="13100"/>
    <cellStyle name="Input 2 8 10 2" xfId="13101"/>
    <cellStyle name="Input 2 8 10 3" xfId="13102"/>
    <cellStyle name="Input 2 8 10 4" xfId="44609"/>
    <cellStyle name="Input 2 8 11" xfId="13103"/>
    <cellStyle name="Input 2 8 11 2" xfId="13104"/>
    <cellStyle name="Input 2 8 11 3" xfId="13105"/>
    <cellStyle name="Input 2 8 11 4" xfId="44610"/>
    <cellStyle name="Input 2 8 12" xfId="13106"/>
    <cellStyle name="Input 2 8 12 2" xfId="13107"/>
    <cellStyle name="Input 2 8 12 3" xfId="13108"/>
    <cellStyle name="Input 2 8 12 4" xfId="44611"/>
    <cellStyle name="Input 2 8 13" xfId="13109"/>
    <cellStyle name="Input 2 8 13 2" xfId="13110"/>
    <cellStyle name="Input 2 8 13 3" xfId="13111"/>
    <cellStyle name="Input 2 8 13 4" xfId="44612"/>
    <cellStyle name="Input 2 8 14" xfId="13112"/>
    <cellStyle name="Input 2 8 14 2" xfId="13113"/>
    <cellStyle name="Input 2 8 14 3" xfId="13114"/>
    <cellStyle name="Input 2 8 14 4" xfId="44613"/>
    <cellStyle name="Input 2 8 15" xfId="13115"/>
    <cellStyle name="Input 2 8 15 2" xfId="13116"/>
    <cellStyle name="Input 2 8 15 3" xfId="13117"/>
    <cellStyle name="Input 2 8 15 4" xfId="44614"/>
    <cellStyle name="Input 2 8 16" xfId="13118"/>
    <cellStyle name="Input 2 8 16 2" xfId="13119"/>
    <cellStyle name="Input 2 8 16 3" xfId="13120"/>
    <cellStyle name="Input 2 8 16 4" xfId="44615"/>
    <cellStyle name="Input 2 8 17" xfId="13121"/>
    <cellStyle name="Input 2 8 17 2" xfId="13122"/>
    <cellStyle name="Input 2 8 17 3" xfId="13123"/>
    <cellStyle name="Input 2 8 17 4" xfId="44616"/>
    <cellStyle name="Input 2 8 18" xfId="13124"/>
    <cellStyle name="Input 2 8 18 2" xfId="13125"/>
    <cellStyle name="Input 2 8 18 3" xfId="13126"/>
    <cellStyle name="Input 2 8 18 4" xfId="44617"/>
    <cellStyle name="Input 2 8 19" xfId="13127"/>
    <cellStyle name="Input 2 8 19 2" xfId="13128"/>
    <cellStyle name="Input 2 8 19 3" xfId="13129"/>
    <cellStyle name="Input 2 8 19 4" xfId="44618"/>
    <cellStyle name="Input 2 8 2" xfId="13130"/>
    <cellStyle name="Input 2 8 2 2" xfId="13131"/>
    <cellStyle name="Input 2 8 2 3" xfId="13132"/>
    <cellStyle name="Input 2 8 2 4" xfId="44619"/>
    <cellStyle name="Input 2 8 20" xfId="13133"/>
    <cellStyle name="Input 2 8 20 2" xfId="13134"/>
    <cellStyle name="Input 2 8 20 3" xfId="44620"/>
    <cellStyle name="Input 2 8 20 4" xfId="44621"/>
    <cellStyle name="Input 2 8 21" xfId="44622"/>
    <cellStyle name="Input 2 8 22" xfId="44623"/>
    <cellStyle name="Input 2 8 3" xfId="13135"/>
    <cellStyle name="Input 2 8 3 2" xfId="13136"/>
    <cellStyle name="Input 2 8 3 3" xfId="13137"/>
    <cellStyle name="Input 2 8 3 4" xfId="44624"/>
    <cellStyle name="Input 2 8 4" xfId="13138"/>
    <cellStyle name="Input 2 8 4 2" xfId="13139"/>
    <cellStyle name="Input 2 8 4 3" xfId="13140"/>
    <cellStyle name="Input 2 8 4 4" xfId="44625"/>
    <cellStyle name="Input 2 8 5" xfId="13141"/>
    <cellStyle name="Input 2 8 5 2" xfId="13142"/>
    <cellStyle name="Input 2 8 5 3" xfId="13143"/>
    <cellStyle name="Input 2 8 5 4" xfId="44626"/>
    <cellStyle name="Input 2 8 6" xfId="13144"/>
    <cellStyle name="Input 2 8 6 2" xfId="13145"/>
    <cellStyle name="Input 2 8 6 3" xfId="13146"/>
    <cellStyle name="Input 2 8 6 4" xfId="44627"/>
    <cellStyle name="Input 2 8 7" xfId="13147"/>
    <cellStyle name="Input 2 8 7 2" xfId="13148"/>
    <cellStyle name="Input 2 8 7 3" xfId="13149"/>
    <cellStyle name="Input 2 8 7 4" xfId="44628"/>
    <cellStyle name="Input 2 8 8" xfId="13150"/>
    <cellStyle name="Input 2 8 8 2" xfId="13151"/>
    <cellStyle name="Input 2 8 8 3" xfId="13152"/>
    <cellStyle name="Input 2 8 8 4" xfId="44629"/>
    <cellStyle name="Input 2 8 9" xfId="13153"/>
    <cellStyle name="Input 2 8 9 2" xfId="13154"/>
    <cellStyle name="Input 2 8 9 3" xfId="13155"/>
    <cellStyle name="Input 2 8 9 4" xfId="44630"/>
    <cellStyle name="Input 2 9" xfId="13156"/>
    <cellStyle name="Input 2 9 2" xfId="13157"/>
    <cellStyle name="Input 2 9 3" xfId="44631"/>
    <cellStyle name="Input 20" xfId="13158"/>
    <cellStyle name="Input 20 2" xfId="13159"/>
    <cellStyle name="Input 20 3" xfId="13160"/>
    <cellStyle name="Input 20 4" xfId="44632"/>
    <cellStyle name="Input 21" xfId="13161"/>
    <cellStyle name="Input 21 2" xfId="13162"/>
    <cellStyle name="Input 21 3" xfId="13163"/>
    <cellStyle name="Input 21 4" xfId="44633"/>
    <cellStyle name="Input 22" xfId="13164"/>
    <cellStyle name="Input 22 2" xfId="13165"/>
    <cellStyle name="Input 22 3" xfId="13166"/>
    <cellStyle name="Input 22 4" xfId="44634"/>
    <cellStyle name="Input 23" xfId="13167"/>
    <cellStyle name="Input 23 2" xfId="13168"/>
    <cellStyle name="Input 23 3" xfId="13169"/>
    <cellStyle name="Input 23 4" xfId="44635"/>
    <cellStyle name="Input 24" xfId="13170"/>
    <cellStyle name="Input 24 2" xfId="13171"/>
    <cellStyle name="Input 24 3" xfId="13172"/>
    <cellStyle name="Input 24 4" xfId="44636"/>
    <cellStyle name="Input 25" xfId="13173"/>
    <cellStyle name="Input 25 2" xfId="13174"/>
    <cellStyle name="Input 25 3" xfId="13175"/>
    <cellStyle name="Input 25 4" xfId="44637"/>
    <cellStyle name="Input 26" xfId="13176"/>
    <cellStyle name="Input 26 2" xfId="13177"/>
    <cellStyle name="Input 26 3" xfId="13178"/>
    <cellStyle name="Input 26 4" xfId="44638"/>
    <cellStyle name="Input 27" xfId="13179"/>
    <cellStyle name="Input 27 2" xfId="13180"/>
    <cellStyle name="Input 27 3" xfId="13181"/>
    <cellStyle name="Input 27 4" xfId="44639"/>
    <cellStyle name="Input 28" xfId="13182"/>
    <cellStyle name="Input 28 2" xfId="13183"/>
    <cellStyle name="Input 28 3" xfId="13184"/>
    <cellStyle name="Input 28 4" xfId="44640"/>
    <cellStyle name="Input 29" xfId="13185"/>
    <cellStyle name="Input 29 2" xfId="13186"/>
    <cellStyle name="Input 29 3" xfId="13187"/>
    <cellStyle name="Input 29 4" xfId="44641"/>
    <cellStyle name="Input 3" xfId="13188"/>
    <cellStyle name="Input 3 10" xfId="13189"/>
    <cellStyle name="Input 3 10 2" xfId="13190"/>
    <cellStyle name="Input 3 10 3" xfId="13191"/>
    <cellStyle name="Input 3 10 4" xfId="44642"/>
    <cellStyle name="Input 3 11" xfId="13192"/>
    <cellStyle name="Input 3 11 2" xfId="13193"/>
    <cellStyle name="Input 3 11 3" xfId="13194"/>
    <cellStyle name="Input 3 11 4" xfId="44643"/>
    <cellStyle name="Input 3 12" xfId="13195"/>
    <cellStyle name="Input 3 12 2" xfId="13196"/>
    <cellStyle name="Input 3 12 3" xfId="13197"/>
    <cellStyle name="Input 3 12 4" xfId="44644"/>
    <cellStyle name="Input 3 13" xfId="13198"/>
    <cellStyle name="Input 3 13 2" xfId="13199"/>
    <cellStyle name="Input 3 13 3" xfId="13200"/>
    <cellStyle name="Input 3 13 4" xfId="44645"/>
    <cellStyle name="Input 3 14" xfId="13201"/>
    <cellStyle name="Input 3 14 2" xfId="13202"/>
    <cellStyle name="Input 3 14 3" xfId="13203"/>
    <cellStyle name="Input 3 14 4" xfId="44646"/>
    <cellStyle name="Input 3 15" xfId="13204"/>
    <cellStyle name="Input 3 15 2" xfId="13205"/>
    <cellStyle name="Input 3 15 3" xfId="13206"/>
    <cellStyle name="Input 3 15 4" xfId="44647"/>
    <cellStyle name="Input 3 16" xfId="13207"/>
    <cellStyle name="Input 3 16 2" xfId="13208"/>
    <cellStyle name="Input 3 16 3" xfId="13209"/>
    <cellStyle name="Input 3 16 4" xfId="44648"/>
    <cellStyle name="Input 3 17" xfId="13210"/>
    <cellStyle name="Input 3 17 2" xfId="13211"/>
    <cellStyle name="Input 3 17 3" xfId="13212"/>
    <cellStyle name="Input 3 17 4" xfId="44649"/>
    <cellStyle name="Input 3 18" xfId="13213"/>
    <cellStyle name="Input 3 18 2" xfId="13214"/>
    <cellStyle name="Input 3 18 3" xfId="13215"/>
    <cellStyle name="Input 3 18 4" xfId="44650"/>
    <cellStyle name="Input 3 19" xfId="13216"/>
    <cellStyle name="Input 3 19 2" xfId="13217"/>
    <cellStyle name="Input 3 19 3" xfId="13218"/>
    <cellStyle name="Input 3 19 4" xfId="44651"/>
    <cellStyle name="Input 3 2" xfId="13219"/>
    <cellStyle name="Input 3 2 10" xfId="13220"/>
    <cellStyle name="Input 3 2 10 2" xfId="13221"/>
    <cellStyle name="Input 3 2 10 3" xfId="13222"/>
    <cellStyle name="Input 3 2 10 4" xfId="44652"/>
    <cellStyle name="Input 3 2 11" xfId="13223"/>
    <cellStyle name="Input 3 2 11 2" xfId="13224"/>
    <cellStyle name="Input 3 2 11 3" xfId="13225"/>
    <cellStyle name="Input 3 2 11 4" xfId="44653"/>
    <cellStyle name="Input 3 2 12" xfId="13226"/>
    <cellStyle name="Input 3 2 12 2" xfId="13227"/>
    <cellStyle name="Input 3 2 12 3" xfId="13228"/>
    <cellStyle name="Input 3 2 12 4" xfId="44654"/>
    <cellStyle name="Input 3 2 13" xfId="13229"/>
    <cellStyle name="Input 3 2 13 2" xfId="13230"/>
    <cellStyle name="Input 3 2 13 3" xfId="13231"/>
    <cellStyle name="Input 3 2 13 4" xfId="44655"/>
    <cellStyle name="Input 3 2 14" xfId="13232"/>
    <cellStyle name="Input 3 2 14 2" xfId="13233"/>
    <cellStyle name="Input 3 2 14 3" xfId="13234"/>
    <cellStyle name="Input 3 2 14 4" xfId="44656"/>
    <cellStyle name="Input 3 2 15" xfId="13235"/>
    <cellStyle name="Input 3 2 15 2" xfId="13236"/>
    <cellStyle name="Input 3 2 15 3" xfId="13237"/>
    <cellStyle name="Input 3 2 15 4" xfId="44657"/>
    <cellStyle name="Input 3 2 16" xfId="13238"/>
    <cellStyle name="Input 3 2 16 2" xfId="13239"/>
    <cellStyle name="Input 3 2 16 3" xfId="13240"/>
    <cellStyle name="Input 3 2 16 4" xfId="44658"/>
    <cellStyle name="Input 3 2 17" xfId="13241"/>
    <cellStyle name="Input 3 2 17 2" xfId="13242"/>
    <cellStyle name="Input 3 2 17 3" xfId="13243"/>
    <cellStyle name="Input 3 2 17 4" xfId="44659"/>
    <cellStyle name="Input 3 2 18" xfId="13244"/>
    <cellStyle name="Input 3 2 18 2" xfId="13245"/>
    <cellStyle name="Input 3 2 18 3" xfId="13246"/>
    <cellStyle name="Input 3 2 18 4" xfId="44660"/>
    <cellStyle name="Input 3 2 19" xfId="13247"/>
    <cellStyle name="Input 3 2 19 2" xfId="13248"/>
    <cellStyle name="Input 3 2 19 3" xfId="13249"/>
    <cellStyle name="Input 3 2 19 4" xfId="44661"/>
    <cellStyle name="Input 3 2 2" xfId="13250"/>
    <cellStyle name="Input 3 2 2 2" xfId="13251"/>
    <cellStyle name="Input 3 2 2 3" xfId="13252"/>
    <cellStyle name="Input 3 2 2 4" xfId="44662"/>
    <cellStyle name="Input 3 2 20" xfId="13253"/>
    <cellStyle name="Input 3 2 20 2" xfId="13254"/>
    <cellStyle name="Input 3 2 20 3" xfId="44663"/>
    <cellStyle name="Input 3 2 20 4" xfId="44664"/>
    <cellStyle name="Input 3 2 21" xfId="44665"/>
    <cellStyle name="Input 3 2 22" xfId="44666"/>
    <cellStyle name="Input 3 2 3" xfId="13255"/>
    <cellStyle name="Input 3 2 3 2" xfId="13256"/>
    <cellStyle name="Input 3 2 3 3" xfId="13257"/>
    <cellStyle name="Input 3 2 3 4" xfId="44667"/>
    <cellStyle name="Input 3 2 4" xfId="13258"/>
    <cellStyle name="Input 3 2 4 2" xfId="13259"/>
    <cellStyle name="Input 3 2 4 3" xfId="13260"/>
    <cellStyle name="Input 3 2 4 4" xfId="44668"/>
    <cellStyle name="Input 3 2 5" xfId="13261"/>
    <cellStyle name="Input 3 2 5 2" xfId="13262"/>
    <cellStyle name="Input 3 2 5 3" xfId="13263"/>
    <cellStyle name="Input 3 2 5 4" xfId="44669"/>
    <cellStyle name="Input 3 2 6" xfId="13264"/>
    <cellStyle name="Input 3 2 6 2" xfId="13265"/>
    <cellStyle name="Input 3 2 6 3" xfId="13266"/>
    <cellStyle name="Input 3 2 6 4" xfId="44670"/>
    <cellStyle name="Input 3 2 7" xfId="13267"/>
    <cellStyle name="Input 3 2 7 2" xfId="13268"/>
    <cellStyle name="Input 3 2 7 3" xfId="13269"/>
    <cellStyle name="Input 3 2 7 4" xfId="44671"/>
    <cellStyle name="Input 3 2 8" xfId="13270"/>
    <cellStyle name="Input 3 2 8 2" xfId="13271"/>
    <cellStyle name="Input 3 2 8 3" xfId="13272"/>
    <cellStyle name="Input 3 2 8 4" xfId="44672"/>
    <cellStyle name="Input 3 2 9" xfId="13273"/>
    <cellStyle name="Input 3 2 9 2" xfId="13274"/>
    <cellStyle name="Input 3 2 9 3" xfId="13275"/>
    <cellStyle name="Input 3 2 9 4" xfId="44673"/>
    <cellStyle name="Input 3 20" xfId="13276"/>
    <cellStyle name="Input 3 20 2" xfId="13277"/>
    <cellStyle name="Input 3 20 3" xfId="13278"/>
    <cellStyle name="Input 3 20 4" xfId="44674"/>
    <cellStyle name="Input 3 21" xfId="13279"/>
    <cellStyle name="Input 3 21 2" xfId="13280"/>
    <cellStyle name="Input 3 21 3" xfId="13281"/>
    <cellStyle name="Input 3 21 4" xfId="44675"/>
    <cellStyle name="Input 3 22" xfId="13282"/>
    <cellStyle name="Input 3 22 2" xfId="13283"/>
    <cellStyle name="Input 3 22 3" xfId="13284"/>
    <cellStyle name="Input 3 22 4" xfId="44676"/>
    <cellStyle name="Input 3 23" xfId="44677"/>
    <cellStyle name="Input 3 24" xfId="44678"/>
    <cellStyle name="Input 3 3" xfId="13285"/>
    <cellStyle name="Input 3 3 10" xfId="13286"/>
    <cellStyle name="Input 3 3 10 2" xfId="13287"/>
    <cellStyle name="Input 3 3 10 3" xfId="13288"/>
    <cellStyle name="Input 3 3 10 4" xfId="44679"/>
    <cellStyle name="Input 3 3 11" xfId="13289"/>
    <cellStyle name="Input 3 3 11 2" xfId="13290"/>
    <cellStyle name="Input 3 3 11 3" xfId="13291"/>
    <cellStyle name="Input 3 3 11 4" xfId="44680"/>
    <cellStyle name="Input 3 3 12" xfId="13292"/>
    <cellStyle name="Input 3 3 12 2" xfId="13293"/>
    <cellStyle name="Input 3 3 12 3" xfId="13294"/>
    <cellStyle name="Input 3 3 12 4" xfId="44681"/>
    <cellStyle name="Input 3 3 13" xfId="13295"/>
    <cellStyle name="Input 3 3 13 2" xfId="13296"/>
    <cellStyle name="Input 3 3 13 3" xfId="13297"/>
    <cellStyle name="Input 3 3 13 4" xfId="44682"/>
    <cellStyle name="Input 3 3 14" xfId="13298"/>
    <cellStyle name="Input 3 3 14 2" xfId="13299"/>
    <cellStyle name="Input 3 3 14 3" xfId="13300"/>
    <cellStyle name="Input 3 3 14 4" xfId="44683"/>
    <cellStyle name="Input 3 3 15" xfId="13301"/>
    <cellStyle name="Input 3 3 15 2" xfId="13302"/>
    <cellStyle name="Input 3 3 15 3" xfId="13303"/>
    <cellStyle name="Input 3 3 15 4" xfId="44684"/>
    <cellStyle name="Input 3 3 16" xfId="13304"/>
    <cellStyle name="Input 3 3 16 2" xfId="13305"/>
    <cellStyle name="Input 3 3 16 3" xfId="13306"/>
    <cellStyle name="Input 3 3 16 4" xfId="44685"/>
    <cellStyle name="Input 3 3 17" xfId="13307"/>
    <cellStyle name="Input 3 3 17 2" xfId="13308"/>
    <cellStyle name="Input 3 3 17 3" xfId="13309"/>
    <cellStyle name="Input 3 3 17 4" xfId="44686"/>
    <cellStyle name="Input 3 3 18" xfId="13310"/>
    <cellStyle name="Input 3 3 18 2" xfId="13311"/>
    <cellStyle name="Input 3 3 18 3" xfId="13312"/>
    <cellStyle name="Input 3 3 18 4" xfId="44687"/>
    <cellStyle name="Input 3 3 19" xfId="13313"/>
    <cellStyle name="Input 3 3 19 2" xfId="13314"/>
    <cellStyle name="Input 3 3 19 3" xfId="13315"/>
    <cellStyle name="Input 3 3 19 4" xfId="44688"/>
    <cellStyle name="Input 3 3 2" xfId="13316"/>
    <cellStyle name="Input 3 3 2 2" xfId="13317"/>
    <cellStyle name="Input 3 3 2 3" xfId="13318"/>
    <cellStyle name="Input 3 3 2 4" xfId="44689"/>
    <cellStyle name="Input 3 3 20" xfId="13319"/>
    <cellStyle name="Input 3 3 20 2" xfId="13320"/>
    <cellStyle name="Input 3 3 20 3" xfId="44690"/>
    <cellStyle name="Input 3 3 20 4" xfId="44691"/>
    <cellStyle name="Input 3 3 21" xfId="44692"/>
    <cellStyle name="Input 3 3 22" xfId="44693"/>
    <cellStyle name="Input 3 3 3" xfId="13321"/>
    <cellStyle name="Input 3 3 3 2" xfId="13322"/>
    <cellStyle name="Input 3 3 3 3" xfId="13323"/>
    <cellStyle name="Input 3 3 3 4" xfId="44694"/>
    <cellStyle name="Input 3 3 4" xfId="13324"/>
    <cellStyle name="Input 3 3 4 2" xfId="13325"/>
    <cellStyle name="Input 3 3 4 3" xfId="13326"/>
    <cellStyle name="Input 3 3 4 4" xfId="44695"/>
    <cellStyle name="Input 3 3 5" xfId="13327"/>
    <cellStyle name="Input 3 3 5 2" xfId="13328"/>
    <cellStyle name="Input 3 3 5 3" xfId="13329"/>
    <cellStyle name="Input 3 3 5 4" xfId="44696"/>
    <cellStyle name="Input 3 3 6" xfId="13330"/>
    <cellStyle name="Input 3 3 6 2" xfId="13331"/>
    <cellStyle name="Input 3 3 6 3" xfId="13332"/>
    <cellStyle name="Input 3 3 6 4" xfId="44697"/>
    <cellStyle name="Input 3 3 7" xfId="13333"/>
    <cellStyle name="Input 3 3 7 2" xfId="13334"/>
    <cellStyle name="Input 3 3 7 3" xfId="13335"/>
    <cellStyle name="Input 3 3 7 4" xfId="44698"/>
    <cellStyle name="Input 3 3 8" xfId="13336"/>
    <cellStyle name="Input 3 3 8 2" xfId="13337"/>
    <cellStyle name="Input 3 3 8 3" xfId="13338"/>
    <cellStyle name="Input 3 3 8 4" xfId="44699"/>
    <cellStyle name="Input 3 3 9" xfId="13339"/>
    <cellStyle name="Input 3 3 9 2" xfId="13340"/>
    <cellStyle name="Input 3 3 9 3" xfId="13341"/>
    <cellStyle name="Input 3 3 9 4" xfId="44700"/>
    <cellStyle name="Input 3 4" xfId="13342"/>
    <cellStyle name="Input 3 4 2" xfId="13343"/>
    <cellStyle name="Input 3 4 3" xfId="44701"/>
    <cellStyle name="Input 3 5" xfId="13344"/>
    <cellStyle name="Input 3 5 2" xfId="13345"/>
    <cellStyle name="Input 3 5 3" xfId="13346"/>
    <cellStyle name="Input 3 5 4" xfId="44702"/>
    <cellStyle name="Input 3 6" xfId="13347"/>
    <cellStyle name="Input 3 6 2" xfId="13348"/>
    <cellStyle name="Input 3 6 3" xfId="13349"/>
    <cellStyle name="Input 3 6 4" xfId="44703"/>
    <cellStyle name="Input 3 7" xfId="13350"/>
    <cellStyle name="Input 3 7 2" xfId="13351"/>
    <cellStyle name="Input 3 7 3" xfId="13352"/>
    <cellStyle name="Input 3 7 4" xfId="44704"/>
    <cellStyle name="Input 3 8" xfId="13353"/>
    <cellStyle name="Input 3 8 2" xfId="13354"/>
    <cellStyle name="Input 3 8 3" xfId="13355"/>
    <cellStyle name="Input 3 8 4" xfId="44705"/>
    <cellStyle name="Input 3 9" xfId="13356"/>
    <cellStyle name="Input 3 9 2" xfId="13357"/>
    <cellStyle name="Input 3 9 3" xfId="13358"/>
    <cellStyle name="Input 3 9 4" xfId="44706"/>
    <cellStyle name="Input 30" xfId="13359"/>
    <cellStyle name="Input 30 2" xfId="13360"/>
    <cellStyle name="Input 30 3" xfId="13361"/>
    <cellStyle name="Input 30 4" xfId="44707"/>
    <cellStyle name="Input 31" xfId="13362"/>
    <cellStyle name="Input 31 2" xfId="13363"/>
    <cellStyle name="Input 31 3" xfId="13364"/>
    <cellStyle name="Input 31 4" xfId="44708"/>
    <cellStyle name="Input 32" xfId="13365"/>
    <cellStyle name="Input 32 2" xfId="13366"/>
    <cellStyle name="Input 32 3" xfId="13367"/>
    <cellStyle name="Input 32 4" xfId="44709"/>
    <cellStyle name="Input 33" xfId="13368"/>
    <cellStyle name="Input 33 2" xfId="13369"/>
    <cellStyle name="Input 33 3" xfId="13370"/>
    <cellStyle name="Input 33 4" xfId="44710"/>
    <cellStyle name="Input 34" xfId="13371"/>
    <cellStyle name="Input 34 2" xfId="13372"/>
    <cellStyle name="Input 34 3" xfId="13373"/>
    <cellStyle name="Input 34 4" xfId="44711"/>
    <cellStyle name="Input 35" xfId="13374"/>
    <cellStyle name="Input 35 2" xfId="13375"/>
    <cellStyle name="Input 36" xfId="13376"/>
    <cellStyle name="Input 36 2" xfId="13377"/>
    <cellStyle name="Input 37" xfId="13378"/>
    <cellStyle name="Input 38" xfId="13379"/>
    <cellStyle name="Input 39" xfId="13380"/>
    <cellStyle name="Input 4" xfId="13381"/>
    <cellStyle name="Input 4 10" xfId="13382"/>
    <cellStyle name="Input 4 10 2" xfId="13383"/>
    <cellStyle name="Input 4 10 3" xfId="13384"/>
    <cellStyle name="Input 4 10 4" xfId="44712"/>
    <cellStyle name="Input 4 11" xfId="13385"/>
    <cellStyle name="Input 4 11 2" xfId="13386"/>
    <cellStyle name="Input 4 11 3" xfId="13387"/>
    <cellStyle name="Input 4 11 4" xfId="44713"/>
    <cellStyle name="Input 4 12" xfId="13388"/>
    <cellStyle name="Input 4 12 2" xfId="13389"/>
    <cellStyle name="Input 4 12 3" xfId="13390"/>
    <cellStyle name="Input 4 12 4" xfId="44714"/>
    <cellStyle name="Input 4 13" xfId="13391"/>
    <cellStyle name="Input 4 13 2" xfId="13392"/>
    <cellStyle name="Input 4 13 3" xfId="13393"/>
    <cellStyle name="Input 4 13 4" xfId="44715"/>
    <cellStyle name="Input 4 14" xfId="13394"/>
    <cellStyle name="Input 4 14 2" xfId="13395"/>
    <cellStyle name="Input 4 14 3" xfId="13396"/>
    <cellStyle name="Input 4 14 4" xfId="44716"/>
    <cellStyle name="Input 4 15" xfId="13397"/>
    <cellStyle name="Input 4 15 2" xfId="13398"/>
    <cellStyle name="Input 4 15 3" xfId="13399"/>
    <cellStyle name="Input 4 15 4" xfId="44717"/>
    <cellStyle name="Input 4 16" xfId="13400"/>
    <cellStyle name="Input 4 16 2" xfId="13401"/>
    <cellStyle name="Input 4 16 3" xfId="13402"/>
    <cellStyle name="Input 4 16 4" xfId="44718"/>
    <cellStyle name="Input 4 17" xfId="13403"/>
    <cellStyle name="Input 4 17 2" xfId="13404"/>
    <cellStyle name="Input 4 17 3" xfId="13405"/>
    <cellStyle name="Input 4 17 4" xfId="44719"/>
    <cellStyle name="Input 4 18" xfId="13406"/>
    <cellStyle name="Input 4 18 2" xfId="13407"/>
    <cellStyle name="Input 4 18 3" xfId="13408"/>
    <cellStyle name="Input 4 18 4" xfId="44720"/>
    <cellStyle name="Input 4 19" xfId="13409"/>
    <cellStyle name="Input 4 19 2" xfId="13410"/>
    <cellStyle name="Input 4 19 3" xfId="13411"/>
    <cellStyle name="Input 4 19 4" xfId="44721"/>
    <cellStyle name="Input 4 2" xfId="13412"/>
    <cellStyle name="Input 4 2 10" xfId="13413"/>
    <cellStyle name="Input 4 2 10 2" xfId="13414"/>
    <cellStyle name="Input 4 2 10 3" xfId="13415"/>
    <cellStyle name="Input 4 2 10 4" xfId="44722"/>
    <cellStyle name="Input 4 2 11" xfId="13416"/>
    <cellStyle name="Input 4 2 11 2" xfId="13417"/>
    <cellStyle name="Input 4 2 11 3" xfId="13418"/>
    <cellStyle name="Input 4 2 11 4" xfId="44723"/>
    <cellStyle name="Input 4 2 12" xfId="13419"/>
    <cellStyle name="Input 4 2 12 2" xfId="13420"/>
    <cellStyle name="Input 4 2 12 3" xfId="13421"/>
    <cellStyle name="Input 4 2 12 4" xfId="44724"/>
    <cellStyle name="Input 4 2 13" xfId="13422"/>
    <cellStyle name="Input 4 2 13 2" xfId="13423"/>
    <cellStyle name="Input 4 2 13 3" xfId="13424"/>
    <cellStyle name="Input 4 2 13 4" xfId="44725"/>
    <cellStyle name="Input 4 2 14" xfId="13425"/>
    <cellStyle name="Input 4 2 14 2" xfId="13426"/>
    <cellStyle name="Input 4 2 14 3" xfId="13427"/>
    <cellStyle name="Input 4 2 14 4" xfId="44726"/>
    <cellStyle name="Input 4 2 15" xfId="13428"/>
    <cellStyle name="Input 4 2 15 2" xfId="13429"/>
    <cellStyle name="Input 4 2 15 3" xfId="13430"/>
    <cellStyle name="Input 4 2 15 4" xfId="44727"/>
    <cellStyle name="Input 4 2 16" xfId="13431"/>
    <cellStyle name="Input 4 2 16 2" xfId="13432"/>
    <cellStyle name="Input 4 2 16 3" xfId="13433"/>
    <cellStyle name="Input 4 2 16 4" xfId="44728"/>
    <cellStyle name="Input 4 2 17" xfId="13434"/>
    <cellStyle name="Input 4 2 17 2" xfId="13435"/>
    <cellStyle name="Input 4 2 17 3" xfId="13436"/>
    <cellStyle name="Input 4 2 17 4" xfId="44729"/>
    <cellStyle name="Input 4 2 18" xfId="13437"/>
    <cellStyle name="Input 4 2 18 2" xfId="13438"/>
    <cellStyle name="Input 4 2 18 3" xfId="13439"/>
    <cellStyle name="Input 4 2 18 4" xfId="44730"/>
    <cellStyle name="Input 4 2 19" xfId="13440"/>
    <cellStyle name="Input 4 2 19 2" xfId="13441"/>
    <cellStyle name="Input 4 2 19 3" xfId="13442"/>
    <cellStyle name="Input 4 2 19 4" xfId="44731"/>
    <cellStyle name="Input 4 2 2" xfId="13443"/>
    <cellStyle name="Input 4 2 2 2" xfId="13444"/>
    <cellStyle name="Input 4 2 2 3" xfId="13445"/>
    <cellStyle name="Input 4 2 2 4" xfId="44732"/>
    <cellStyle name="Input 4 2 20" xfId="13446"/>
    <cellStyle name="Input 4 2 20 2" xfId="13447"/>
    <cellStyle name="Input 4 2 20 3" xfId="44733"/>
    <cellStyle name="Input 4 2 20 4" xfId="44734"/>
    <cellStyle name="Input 4 2 21" xfId="44735"/>
    <cellStyle name="Input 4 2 22" xfId="44736"/>
    <cellStyle name="Input 4 2 3" xfId="13448"/>
    <cellStyle name="Input 4 2 3 2" xfId="13449"/>
    <cellStyle name="Input 4 2 3 3" xfId="13450"/>
    <cellStyle name="Input 4 2 3 4" xfId="44737"/>
    <cellStyle name="Input 4 2 4" xfId="13451"/>
    <cellStyle name="Input 4 2 4 2" xfId="13452"/>
    <cellStyle name="Input 4 2 4 3" xfId="13453"/>
    <cellStyle name="Input 4 2 4 4" xfId="44738"/>
    <cellStyle name="Input 4 2 5" xfId="13454"/>
    <cellStyle name="Input 4 2 5 2" xfId="13455"/>
    <cellStyle name="Input 4 2 5 3" xfId="13456"/>
    <cellStyle name="Input 4 2 5 4" xfId="44739"/>
    <cellStyle name="Input 4 2 6" xfId="13457"/>
    <cellStyle name="Input 4 2 6 2" xfId="13458"/>
    <cellStyle name="Input 4 2 6 3" xfId="13459"/>
    <cellStyle name="Input 4 2 6 4" xfId="44740"/>
    <cellStyle name="Input 4 2 7" xfId="13460"/>
    <cellStyle name="Input 4 2 7 2" xfId="13461"/>
    <cellStyle name="Input 4 2 7 3" xfId="13462"/>
    <cellStyle name="Input 4 2 7 4" xfId="44741"/>
    <cellStyle name="Input 4 2 8" xfId="13463"/>
    <cellStyle name="Input 4 2 8 2" xfId="13464"/>
    <cellStyle name="Input 4 2 8 3" xfId="13465"/>
    <cellStyle name="Input 4 2 8 4" xfId="44742"/>
    <cellStyle name="Input 4 2 9" xfId="13466"/>
    <cellStyle name="Input 4 2 9 2" xfId="13467"/>
    <cellStyle name="Input 4 2 9 3" xfId="13468"/>
    <cellStyle name="Input 4 2 9 4" xfId="44743"/>
    <cellStyle name="Input 4 20" xfId="13469"/>
    <cellStyle name="Input 4 20 2" xfId="13470"/>
    <cellStyle name="Input 4 20 3" xfId="13471"/>
    <cellStyle name="Input 4 20 4" xfId="44744"/>
    <cellStyle name="Input 4 21" xfId="13472"/>
    <cellStyle name="Input 4 21 2" xfId="13473"/>
    <cellStyle name="Input 4 21 3" xfId="13474"/>
    <cellStyle name="Input 4 21 4" xfId="44745"/>
    <cellStyle name="Input 4 22" xfId="13475"/>
    <cellStyle name="Input 4 22 2" xfId="13476"/>
    <cellStyle name="Input 4 22 3" xfId="13477"/>
    <cellStyle name="Input 4 22 4" xfId="44746"/>
    <cellStyle name="Input 4 23" xfId="44747"/>
    <cellStyle name="Input 4 24" xfId="44748"/>
    <cellStyle name="Input 4 3" xfId="13478"/>
    <cellStyle name="Input 4 3 10" xfId="13479"/>
    <cellStyle name="Input 4 3 10 2" xfId="13480"/>
    <cellStyle name="Input 4 3 10 3" xfId="13481"/>
    <cellStyle name="Input 4 3 10 4" xfId="44749"/>
    <cellStyle name="Input 4 3 11" xfId="13482"/>
    <cellStyle name="Input 4 3 11 2" xfId="13483"/>
    <cellStyle name="Input 4 3 11 3" xfId="13484"/>
    <cellStyle name="Input 4 3 11 4" xfId="44750"/>
    <cellStyle name="Input 4 3 12" xfId="13485"/>
    <cellStyle name="Input 4 3 12 2" xfId="13486"/>
    <cellStyle name="Input 4 3 12 3" xfId="13487"/>
    <cellStyle name="Input 4 3 12 4" xfId="44751"/>
    <cellStyle name="Input 4 3 13" xfId="13488"/>
    <cellStyle name="Input 4 3 13 2" xfId="13489"/>
    <cellStyle name="Input 4 3 13 3" xfId="13490"/>
    <cellStyle name="Input 4 3 13 4" xfId="44752"/>
    <cellStyle name="Input 4 3 14" xfId="13491"/>
    <cellStyle name="Input 4 3 14 2" xfId="13492"/>
    <cellStyle name="Input 4 3 14 3" xfId="13493"/>
    <cellStyle name="Input 4 3 14 4" xfId="44753"/>
    <cellStyle name="Input 4 3 15" xfId="13494"/>
    <cellStyle name="Input 4 3 15 2" xfId="13495"/>
    <cellStyle name="Input 4 3 15 3" xfId="13496"/>
    <cellStyle name="Input 4 3 15 4" xfId="44754"/>
    <cellStyle name="Input 4 3 16" xfId="13497"/>
    <cellStyle name="Input 4 3 16 2" xfId="13498"/>
    <cellStyle name="Input 4 3 16 3" xfId="13499"/>
    <cellStyle name="Input 4 3 16 4" xfId="44755"/>
    <cellStyle name="Input 4 3 17" xfId="13500"/>
    <cellStyle name="Input 4 3 17 2" xfId="13501"/>
    <cellStyle name="Input 4 3 17 3" xfId="13502"/>
    <cellStyle name="Input 4 3 17 4" xfId="44756"/>
    <cellStyle name="Input 4 3 18" xfId="13503"/>
    <cellStyle name="Input 4 3 18 2" xfId="13504"/>
    <cellStyle name="Input 4 3 18 3" xfId="13505"/>
    <cellStyle name="Input 4 3 18 4" xfId="44757"/>
    <cellStyle name="Input 4 3 19" xfId="13506"/>
    <cellStyle name="Input 4 3 19 2" xfId="13507"/>
    <cellStyle name="Input 4 3 19 3" xfId="13508"/>
    <cellStyle name="Input 4 3 19 4" xfId="44758"/>
    <cellStyle name="Input 4 3 2" xfId="13509"/>
    <cellStyle name="Input 4 3 2 2" xfId="13510"/>
    <cellStyle name="Input 4 3 2 3" xfId="13511"/>
    <cellStyle name="Input 4 3 2 4" xfId="44759"/>
    <cellStyle name="Input 4 3 20" xfId="13512"/>
    <cellStyle name="Input 4 3 20 2" xfId="13513"/>
    <cellStyle name="Input 4 3 20 3" xfId="44760"/>
    <cellStyle name="Input 4 3 20 4" xfId="44761"/>
    <cellStyle name="Input 4 3 21" xfId="44762"/>
    <cellStyle name="Input 4 3 22" xfId="44763"/>
    <cellStyle name="Input 4 3 3" xfId="13514"/>
    <cellStyle name="Input 4 3 3 2" xfId="13515"/>
    <cellStyle name="Input 4 3 3 3" xfId="13516"/>
    <cellStyle name="Input 4 3 3 4" xfId="44764"/>
    <cellStyle name="Input 4 3 4" xfId="13517"/>
    <cellStyle name="Input 4 3 4 2" xfId="13518"/>
    <cellStyle name="Input 4 3 4 3" xfId="13519"/>
    <cellStyle name="Input 4 3 4 4" xfId="44765"/>
    <cellStyle name="Input 4 3 5" xfId="13520"/>
    <cellStyle name="Input 4 3 5 2" xfId="13521"/>
    <cellStyle name="Input 4 3 5 3" xfId="13522"/>
    <cellStyle name="Input 4 3 5 4" xfId="44766"/>
    <cellStyle name="Input 4 3 6" xfId="13523"/>
    <cellStyle name="Input 4 3 6 2" xfId="13524"/>
    <cellStyle name="Input 4 3 6 3" xfId="13525"/>
    <cellStyle name="Input 4 3 6 4" xfId="44767"/>
    <cellStyle name="Input 4 3 7" xfId="13526"/>
    <cellStyle name="Input 4 3 7 2" xfId="13527"/>
    <cellStyle name="Input 4 3 7 3" xfId="13528"/>
    <cellStyle name="Input 4 3 7 4" xfId="44768"/>
    <cellStyle name="Input 4 3 8" xfId="13529"/>
    <cellStyle name="Input 4 3 8 2" xfId="13530"/>
    <cellStyle name="Input 4 3 8 3" xfId="13531"/>
    <cellStyle name="Input 4 3 8 4" xfId="44769"/>
    <cellStyle name="Input 4 3 9" xfId="13532"/>
    <cellStyle name="Input 4 3 9 2" xfId="13533"/>
    <cellStyle name="Input 4 3 9 3" xfId="13534"/>
    <cellStyle name="Input 4 3 9 4" xfId="44770"/>
    <cellStyle name="Input 4 4" xfId="13535"/>
    <cellStyle name="Input 4 4 2" xfId="13536"/>
    <cellStyle name="Input 4 4 3" xfId="44771"/>
    <cellStyle name="Input 4 5" xfId="13537"/>
    <cellStyle name="Input 4 5 2" xfId="13538"/>
    <cellStyle name="Input 4 5 3" xfId="13539"/>
    <cellStyle name="Input 4 5 4" xfId="44772"/>
    <cellStyle name="Input 4 6" xfId="13540"/>
    <cellStyle name="Input 4 6 2" xfId="13541"/>
    <cellStyle name="Input 4 6 3" xfId="13542"/>
    <cellStyle name="Input 4 6 4" xfId="44773"/>
    <cellStyle name="Input 4 7" xfId="13543"/>
    <cellStyle name="Input 4 7 2" xfId="13544"/>
    <cellStyle name="Input 4 7 3" xfId="13545"/>
    <cellStyle name="Input 4 7 4" xfId="44774"/>
    <cellStyle name="Input 4 8" xfId="13546"/>
    <cellStyle name="Input 4 8 2" xfId="13547"/>
    <cellStyle name="Input 4 8 3" xfId="13548"/>
    <cellStyle name="Input 4 8 4" xfId="44775"/>
    <cellStyle name="Input 4 9" xfId="13549"/>
    <cellStyle name="Input 4 9 2" xfId="13550"/>
    <cellStyle name="Input 4 9 3" xfId="13551"/>
    <cellStyle name="Input 4 9 4" xfId="44776"/>
    <cellStyle name="Input 40" xfId="44777"/>
    <cellStyle name="Input 41" xfId="44778"/>
    <cellStyle name="Input 42" xfId="44779"/>
    <cellStyle name="Input 43" xfId="44780"/>
    <cellStyle name="Input 44" xfId="44781"/>
    <cellStyle name="Input 45" xfId="44782"/>
    <cellStyle name="Input 46" xfId="44783"/>
    <cellStyle name="Input 47" xfId="44784"/>
    <cellStyle name="Input 48" xfId="44785"/>
    <cellStyle name="Input 49" xfId="44786"/>
    <cellStyle name="Input 5" xfId="13552"/>
    <cellStyle name="Input 5 10" xfId="13553"/>
    <cellStyle name="Input 5 10 2" xfId="13554"/>
    <cellStyle name="Input 5 10 3" xfId="13555"/>
    <cellStyle name="Input 5 10 4" xfId="44787"/>
    <cellStyle name="Input 5 11" xfId="13556"/>
    <cellStyle name="Input 5 11 2" xfId="13557"/>
    <cellStyle name="Input 5 11 3" xfId="13558"/>
    <cellStyle name="Input 5 11 4" xfId="44788"/>
    <cellStyle name="Input 5 12" xfId="13559"/>
    <cellStyle name="Input 5 12 2" xfId="13560"/>
    <cellStyle name="Input 5 12 3" xfId="13561"/>
    <cellStyle name="Input 5 12 4" xfId="44789"/>
    <cellStyle name="Input 5 13" xfId="13562"/>
    <cellStyle name="Input 5 13 2" xfId="13563"/>
    <cellStyle name="Input 5 13 3" xfId="13564"/>
    <cellStyle name="Input 5 13 4" xfId="44790"/>
    <cellStyle name="Input 5 14" xfId="13565"/>
    <cellStyle name="Input 5 14 2" xfId="13566"/>
    <cellStyle name="Input 5 14 3" xfId="13567"/>
    <cellStyle name="Input 5 14 4" xfId="44791"/>
    <cellStyle name="Input 5 15" xfId="13568"/>
    <cellStyle name="Input 5 15 2" xfId="13569"/>
    <cellStyle name="Input 5 15 3" xfId="13570"/>
    <cellStyle name="Input 5 15 4" xfId="44792"/>
    <cellStyle name="Input 5 16" xfId="13571"/>
    <cellStyle name="Input 5 16 2" xfId="13572"/>
    <cellStyle name="Input 5 16 3" xfId="13573"/>
    <cellStyle name="Input 5 16 4" xfId="44793"/>
    <cellStyle name="Input 5 17" xfId="13574"/>
    <cellStyle name="Input 5 17 2" xfId="13575"/>
    <cellStyle name="Input 5 17 3" xfId="13576"/>
    <cellStyle name="Input 5 17 4" xfId="44794"/>
    <cellStyle name="Input 5 18" xfId="13577"/>
    <cellStyle name="Input 5 18 2" xfId="13578"/>
    <cellStyle name="Input 5 18 3" xfId="13579"/>
    <cellStyle name="Input 5 18 4" xfId="44795"/>
    <cellStyle name="Input 5 19" xfId="13580"/>
    <cellStyle name="Input 5 19 2" xfId="13581"/>
    <cellStyle name="Input 5 19 3" xfId="13582"/>
    <cellStyle name="Input 5 19 4" xfId="44796"/>
    <cellStyle name="Input 5 2" xfId="13583"/>
    <cellStyle name="Input 5 2 10" xfId="13584"/>
    <cellStyle name="Input 5 2 10 2" xfId="13585"/>
    <cellStyle name="Input 5 2 10 3" xfId="13586"/>
    <cellStyle name="Input 5 2 10 4" xfId="44797"/>
    <cellStyle name="Input 5 2 11" xfId="13587"/>
    <cellStyle name="Input 5 2 11 2" xfId="13588"/>
    <cellStyle name="Input 5 2 11 3" xfId="13589"/>
    <cellStyle name="Input 5 2 11 4" xfId="44798"/>
    <cellStyle name="Input 5 2 12" xfId="13590"/>
    <cellStyle name="Input 5 2 12 2" xfId="13591"/>
    <cellStyle name="Input 5 2 12 3" xfId="13592"/>
    <cellStyle name="Input 5 2 12 4" xfId="44799"/>
    <cellStyle name="Input 5 2 13" xfId="13593"/>
    <cellStyle name="Input 5 2 13 2" xfId="13594"/>
    <cellStyle name="Input 5 2 13 3" xfId="13595"/>
    <cellStyle name="Input 5 2 13 4" xfId="44800"/>
    <cellStyle name="Input 5 2 14" xfId="13596"/>
    <cellStyle name="Input 5 2 14 2" xfId="13597"/>
    <cellStyle name="Input 5 2 14 3" xfId="13598"/>
    <cellStyle name="Input 5 2 14 4" xfId="44801"/>
    <cellStyle name="Input 5 2 15" xfId="13599"/>
    <cellStyle name="Input 5 2 15 2" xfId="13600"/>
    <cellStyle name="Input 5 2 15 3" xfId="13601"/>
    <cellStyle name="Input 5 2 15 4" xfId="44802"/>
    <cellStyle name="Input 5 2 16" xfId="13602"/>
    <cellStyle name="Input 5 2 16 2" xfId="13603"/>
    <cellStyle name="Input 5 2 16 3" xfId="13604"/>
    <cellStyle name="Input 5 2 16 4" xfId="44803"/>
    <cellStyle name="Input 5 2 17" xfId="13605"/>
    <cellStyle name="Input 5 2 17 2" xfId="13606"/>
    <cellStyle name="Input 5 2 17 3" xfId="13607"/>
    <cellStyle name="Input 5 2 17 4" xfId="44804"/>
    <cellStyle name="Input 5 2 18" xfId="13608"/>
    <cellStyle name="Input 5 2 18 2" xfId="13609"/>
    <cellStyle name="Input 5 2 18 3" xfId="13610"/>
    <cellStyle name="Input 5 2 18 4" xfId="44805"/>
    <cellStyle name="Input 5 2 19" xfId="13611"/>
    <cellStyle name="Input 5 2 19 2" xfId="13612"/>
    <cellStyle name="Input 5 2 19 3" xfId="13613"/>
    <cellStyle name="Input 5 2 19 4" xfId="44806"/>
    <cellStyle name="Input 5 2 2" xfId="13614"/>
    <cellStyle name="Input 5 2 2 2" xfId="13615"/>
    <cellStyle name="Input 5 2 2 3" xfId="13616"/>
    <cellStyle name="Input 5 2 2 4" xfId="44807"/>
    <cellStyle name="Input 5 2 20" xfId="13617"/>
    <cellStyle name="Input 5 2 20 2" xfId="13618"/>
    <cellStyle name="Input 5 2 20 3" xfId="44808"/>
    <cellStyle name="Input 5 2 20 4" xfId="44809"/>
    <cellStyle name="Input 5 2 21" xfId="44810"/>
    <cellStyle name="Input 5 2 22" xfId="44811"/>
    <cellStyle name="Input 5 2 3" xfId="13619"/>
    <cellStyle name="Input 5 2 3 2" xfId="13620"/>
    <cellStyle name="Input 5 2 3 3" xfId="13621"/>
    <cellStyle name="Input 5 2 3 4" xfId="44812"/>
    <cellStyle name="Input 5 2 4" xfId="13622"/>
    <cellStyle name="Input 5 2 4 2" xfId="13623"/>
    <cellStyle name="Input 5 2 4 3" xfId="13624"/>
    <cellStyle name="Input 5 2 4 4" xfId="44813"/>
    <cellStyle name="Input 5 2 5" xfId="13625"/>
    <cellStyle name="Input 5 2 5 2" xfId="13626"/>
    <cellStyle name="Input 5 2 5 3" xfId="13627"/>
    <cellStyle name="Input 5 2 5 4" xfId="44814"/>
    <cellStyle name="Input 5 2 6" xfId="13628"/>
    <cellStyle name="Input 5 2 6 2" xfId="13629"/>
    <cellStyle name="Input 5 2 6 3" xfId="13630"/>
    <cellStyle name="Input 5 2 6 4" xfId="44815"/>
    <cellStyle name="Input 5 2 7" xfId="13631"/>
    <cellStyle name="Input 5 2 7 2" xfId="13632"/>
    <cellStyle name="Input 5 2 7 3" xfId="13633"/>
    <cellStyle name="Input 5 2 7 4" xfId="44816"/>
    <cellStyle name="Input 5 2 8" xfId="13634"/>
    <cellStyle name="Input 5 2 8 2" xfId="13635"/>
    <cellStyle name="Input 5 2 8 3" xfId="13636"/>
    <cellStyle name="Input 5 2 8 4" xfId="44817"/>
    <cellStyle name="Input 5 2 9" xfId="13637"/>
    <cellStyle name="Input 5 2 9 2" xfId="13638"/>
    <cellStyle name="Input 5 2 9 3" xfId="13639"/>
    <cellStyle name="Input 5 2 9 4" xfId="44818"/>
    <cellStyle name="Input 5 20" xfId="13640"/>
    <cellStyle name="Input 5 20 2" xfId="13641"/>
    <cellStyle name="Input 5 20 3" xfId="13642"/>
    <cellStyle name="Input 5 20 4" xfId="44819"/>
    <cellStyle name="Input 5 21" xfId="13643"/>
    <cellStyle name="Input 5 21 2" xfId="13644"/>
    <cellStyle name="Input 5 21 3" xfId="13645"/>
    <cellStyle name="Input 5 21 4" xfId="44820"/>
    <cellStyle name="Input 5 22" xfId="13646"/>
    <cellStyle name="Input 5 22 2" xfId="13647"/>
    <cellStyle name="Input 5 22 3" xfId="13648"/>
    <cellStyle name="Input 5 22 4" xfId="44821"/>
    <cellStyle name="Input 5 23" xfId="44822"/>
    <cellStyle name="Input 5 24" xfId="44823"/>
    <cellStyle name="Input 5 3" xfId="13649"/>
    <cellStyle name="Input 5 3 10" xfId="13650"/>
    <cellStyle name="Input 5 3 10 2" xfId="13651"/>
    <cellStyle name="Input 5 3 10 3" xfId="13652"/>
    <cellStyle name="Input 5 3 10 4" xfId="44824"/>
    <cellStyle name="Input 5 3 11" xfId="13653"/>
    <cellStyle name="Input 5 3 11 2" xfId="13654"/>
    <cellStyle name="Input 5 3 11 3" xfId="13655"/>
    <cellStyle name="Input 5 3 11 4" xfId="44825"/>
    <cellStyle name="Input 5 3 12" xfId="13656"/>
    <cellStyle name="Input 5 3 12 2" xfId="13657"/>
    <cellStyle name="Input 5 3 12 3" xfId="13658"/>
    <cellStyle name="Input 5 3 12 4" xfId="44826"/>
    <cellStyle name="Input 5 3 13" xfId="13659"/>
    <cellStyle name="Input 5 3 13 2" xfId="13660"/>
    <cellStyle name="Input 5 3 13 3" xfId="13661"/>
    <cellStyle name="Input 5 3 13 4" xfId="44827"/>
    <cellStyle name="Input 5 3 14" xfId="13662"/>
    <cellStyle name="Input 5 3 14 2" xfId="13663"/>
    <cellStyle name="Input 5 3 14 3" xfId="13664"/>
    <cellStyle name="Input 5 3 14 4" xfId="44828"/>
    <cellStyle name="Input 5 3 15" xfId="13665"/>
    <cellStyle name="Input 5 3 15 2" xfId="13666"/>
    <cellStyle name="Input 5 3 15 3" xfId="13667"/>
    <cellStyle name="Input 5 3 15 4" xfId="44829"/>
    <cellStyle name="Input 5 3 16" xfId="13668"/>
    <cellStyle name="Input 5 3 16 2" xfId="13669"/>
    <cellStyle name="Input 5 3 16 3" xfId="13670"/>
    <cellStyle name="Input 5 3 16 4" xfId="44830"/>
    <cellStyle name="Input 5 3 17" xfId="13671"/>
    <cellStyle name="Input 5 3 17 2" xfId="13672"/>
    <cellStyle name="Input 5 3 17 3" xfId="13673"/>
    <cellStyle name="Input 5 3 17 4" xfId="44831"/>
    <cellStyle name="Input 5 3 18" xfId="13674"/>
    <cellStyle name="Input 5 3 18 2" xfId="13675"/>
    <cellStyle name="Input 5 3 18 3" xfId="13676"/>
    <cellStyle name="Input 5 3 18 4" xfId="44832"/>
    <cellStyle name="Input 5 3 19" xfId="13677"/>
    <cellStyle name="Input 5 3 19 2" xfId="13678"/>
    <cellStyle name="Input 5 3 19 3" xfId="13679"/>
    <cellStyle name="Input 5 3 19 4" xfId="44833"/>
    <cellStyle name="Input 5 3 2" xfId="13680"/>
    <cellStyle name="Input 5 3 2 2" xfId="13681"/>
    <cellStyle name="Input 5 3 2 3" xfId="13682"/>
    <cellStyle name="Input 5 3 2 4" xfId="44834"/>
    <cellStyle name="Input 5 3 20" xfId="13683"/>
    <cellStyle name="Input 5 3 20 2" xfId="13684"/>
    <cellStyle name="Input 5 3 20 3" xfId="44835"/>
    <cellStyle name="Input 5 3 20 4" xfId="44836"/>
    <cellStyle name="Input 5 3 21" xfId="44837"/>
    <cellStyle name="Input 5 3 22" xfId="44838"/>
    <cellStyle name="Input 5 3 3" xfId="13685"/>
    <cellStyle name="Input 5 3 3 2" xfId="13686"/>
    <cellStyle name="Input 5 3 3 3" xfId="13687"/>
    <cellStyle name="Input 5 3 3 4" xfId="44839"/>
    <cellStyle name="Input 5 3 4" xfId="13688"/>
    <cellStyle name="Input 5 3 4 2" xfId="13689"/>
    <cellStyle name="Input 5 3 4 3" xfId="13690"/>
    <cellStyle name="Input 5 3 4 4" xfId="44840"/>
    <cellStyle name="Input 5 3 5" xfId="13691"/>
    <cellStyle name="Input 5 3 5 2" xfId="13692"/>
    <cellStyle name="Input 5 3 5 3" xfId="13693"/>
    <cellStyle name="Input 5 3 5 4" xfId="44841"/>
    <cellStyle name="Input 5 3 6" xfId="13694"/>
    <cellStyle name="Input 5 3 6 2" xfId="13695"/>
    <cellStyle name="Input 5 3 6 3" xfId="13696"/>
    <cellStyle name="Input 5 3 6 4" xfId="44842"/>
    <cellStyle name="Input 5 3 7" xfId="13697"/>
    <cellStyle name="Input 5 3 7 2" xfId="13698"/>
    <cellStyle name="Input 5 3 7 3" xfId="13699"/>
    <cellStyle name="Input 5 3 7 4" xfId="44843"/>
    <cellStyle name="Input 5 3 8" xfId="13700"/>
    <cellStyle name="Input 5 3 8 2" xfId="13701"/>
    <cellStyle name="Input 5 3 8 3" xfId="13702"/>
    <cellStyle name="Input 5 3 8 4" xfId="44844"/>
    <cellStyle name="Input 5 3 9" xfId="13703"/>
    <cellStyle name="Input 5 3 9 2" xfId="13704"/>
    <cellStyle name="Input 5 3 9 3" xfId="13705"/>
    <cellStyle name="Input 5 3 9 4" xfId="44845"/>
    <cellStyle name="Input 5 4" xfId="13706"/>
    <cellStyle name="Input 5 4 2" xfId="13707"/>
    <cellStyle name="Input 5 4 3" xfId="44846"/>
    <cellStyle name="Input 5 5" xfId="13708"/>
    <cellStyle name="Input 5 5 2" xfId="13709"/>
    <cellStyle name="Input 5 5 3" xfId="13710"/>
    <cellStyle name="Input 5 5 4" xfId="44847"/>
    <cellStyle name="Input 5 6" xfId="13711"/>
    <cellStyle name="Input 5 6 2" xfId="13712"/>
    <cellStyle name="Input 5 6 3" xfId="13713"/>
    <cellStyle name="Input 5 6 4" xfId="44848"/>
    <cellStyle name="Input 5 7" xfId="13714"/>
    <cellStyle name="Input 5 7 2" xfId="13715"/>
    <cellStyle name="Input 5 7 3" xfId="13716"/>
    <cellStyle name="Input 5 7 4" xfId="44849"/>
    <cellStyle name="Input 5 8" xfId="13717"/>
    <cellStyle name="Input 5 8 2" xfId="13718"/>
    <cellStyle name="Input 5 8 3" xfId="13719"/>
    <cellStyle name="Input 5 8 4" xfId="44850"/>
    <cellStyle name="Input 5 9" xfId="13720"/>
    <cellStyle name="Input 5 9 2" xfId="13721"/>
    <cellStyle name="Input 5 9 3" xfId="13722"/>
    <cellStyle name="Input 5 9 4" xfId="44851"/>
    <cellStyle name="Input 6" xfId="13723"/>
    <cellStyle name="Input 6 10" xfId="13724"/>
    <cellStyle name="Input 6 10 2" xfId="13725"/>
    <cellStyle name="Input 6 10 3" xfId="13726"/>
    <cellStyle name="Input 6 10 4" xfId="44852"/>
    <cellStyle name="Input 6 11" xfId="13727"/>
    <cellStyle name="Input 6 11 2" xfId="13728"/>
    <cellStyle name="Input 6 11 3" xfId="13729"/>
    <cellStyle name="Input 6 11 4" xfId="44853"/>
    <cellStyle name="Input 6 12" xfId="13730"/>
    <cellStyle name="Input 6 12 2" xfId="13731"/>
    <cellStyle name="Input 6 12 3" xfId="13732"/>
    <cellStyle name="Input 6 12 4" xfId="44854"/>
    <cellStyle name="Input 6 13" xfId="13733"/>
    <cellStyle name="Input 6 13 2" xfId="13734"/>
    <cellStyle name="Input 6 13 3" xfId="13735"/>
    <cellStyle name="Input 6 13 4" xfId="44855"/>
    <cellStyle name="Input 6 14" xfId="13736"/>
    <cellStyle name="Input 6 14 2" xfId="13737"/>
    <cellStyle name="Input 6 14 3" xfId="13738"/>
    <cellStyle name="Input 6 14 4" xfId="44856"/>
    <cellStyle name="Input 6 15" xfId="13739"/>
    <cellStyle name="Input 6 15 2" xfId="13740"/>
    <cellStyle name="Input 6 15 3" xfId="13741"/>
    <cellStyle name="Input 6 15 4" xfId="44857"/>
    <cellStyle name="Input 6 16" xfId="13742"/>
    <cellStyle name="Input 6 16 2" xfId="13743"/>
    <cellStyle name="Input 6 16 3" xfId="13744"/>
    <cellStyle name="Input 6 16 4" xfId="44858"/>
    <cellStyle name="Input 6 17" xfId="13745"/>
    <cellStyle name="Input 6 17 2" xfId="13746"/>
    <cellStyle name="Input 6 17 3" xfId="13747"/>
    <cellStyle name="Input 6 17 4" xfId="44859"/>
    <cellStyle name="Input 6 18" xfId="13748"/>
    <cellStyle name="Input 6 18 2" xfId="13749"/>
    <cellStyle name="Input 6 18 3" xfId="13750"/>
    <cellStyle name="Input 6 18 4" xfId="44860"/>
    <cellStyle name="Input 6 19" xfId="13751"/>
    <cellStyle name="Input 6 19 2" xfId="13752"/>
    <cellStyle name="Input 6 19 3" xfId="13753"/>
    <cellStyle name="Input 6 19 4" xfId="44861"/>
    <cellStyle name="Input 6 2" xfId="13754"/>
    <cellStyle name="Input 6 2 2" xfId="13755"/>
    <cellStyle name="Input 6 2 2 10" xfId="13756"/>
    <cellStyle name="Input 6 2 2 10 2" xfId="13757"/>
    <cellStyle name="Input 6 2 2 10 3" xfId="13758"/>
    <cellStyle name="Input 6 2 2 10 4" xfId="44862"/>
    <cellStyle name="Input 6 2 2 11" xfId="13759"/>
    <cellStyle name="Input 6 2 2 11 2" xfId="13760"/>
    <cellStyle name="Input 6 2 2 11 3" xfId="13761"/>
    <cellStyle name="Input 6 2 2 11 4" xfId="44863"/>
    <cellStyle name="Input 6 2 2 12" xfId="13762"/>
    <cellStyle name="Input 6 2 2 12 2" xfId="13763"/>
    <cellStyle name="Input 6 2 2 12 3" xfId="13764"/>
    <cellStyle name="Input 6 2 2 12 4" xfId="44864"/>
    <cellStyle name="Input 6 2 2 13" xfId="13765"/>
    <cellStyle name="Input 6 2 2 13 2" xfId="13766"/>
    <cellStyle name="Input 6 2 2 13 3" xfId="13767"/>
    <cellStyle name="Input 6 2 2 13 4" xfId="44865"/>
    <cellStyle name="Input 6 2 2 14" xfId="13768"/>
    <cellStyle name="Input 6 2 2 14 2" xfId="13769"/>
    <cellStyle name="Input 6 2 2 14 3" xfId="13770"/>
    <cellStyle name="Input 6 2 2 14 4" xfId="44866"/>
    <cellStyle name="Input 6 2 2 15" xfId="13771"/>
    <cellStyle name="Input 6 2 2 15 2" xfId="13772"/>
    <cellStyle name="Input 6 2 2 15 3" xfId="13773"/>
    <cellStyle name="Input 6 2 2 15 4" xfId="44867"/>
    <cellStyle name="Input 6 2 2 16" xfId="13774"/>
    <cellStyle name="Input 6 2 2 16 2" xfId="13775"/>
    <cellStyle name="Input 6 2 2 16 3" xfId="13776"/>
    <cellStyle name="Input 6 2 2 16 4" xfId="44868"/>
    <cellStyle name="Input 6 2 2 17" xfId="13777"/>
    <cellStyle name="Input 6 2 2 17 2" xfId="13778"/>
    <cellStyle name="Input 6 2 2 17 3" xfId="13779"/>
    <cellStyle name="Input 6 2 2 17 4" xfId="44869"/>
    <cellStyle name="Input 6 2 2 18" xfId="13780"/>
    <cellStyle name="Input 6 2 2 18 2" xfId="13781"/>
    <cellStyle name="Input 6 2 2 18 3" xfId="13782"/>
    <cellStyle name="Input 6 2 2 18 4" xfId="44870"/>
    <cellStyle name="Input 6 2 2 19" xfId="13783"/>
    <cellStyle name="Input 6 2 2 19 2" xfId="13784"/>
    <cellStyle name="Input 6 2 2 19 3" xfId="13785"/>
    <cellStyle name="Input 6 2 2 19 4" xfId="44871"/>
    <cellStyle name="Input 6 2 2 2" xfId="13786"/>
    <cellStyle name="Input 6 2 2 2 2" xfId="13787"/>
    <cellStyle name="Input 6 2 2 2 3" xfId="13788"/>
    <cellStyle name="Input 6 2 2 2 4" xfId="44872"/>
    <cellStyle name="Input 6 2 2 20" xfId="13789"/>
    <cellStyle name="Input 6 2 2 20 2" xfId="13790"/>
    <cellStyle name="Input 6 2 2 20 3" xfId="44873"/>
    <cellStyle name="Input 6 2 2 20 4" xfId="44874"/>
    <cellStyle name="Input 6 2 2 21" xfId="44875"/>
    <cellStyle name="Input 6 2 2 22" xfId="44876"/>
    <cellStyle name="Input 6 2 2 3" xfId="13791"/>
    <cellStyle name="Input 6 2 2 3 2" xfId="13792"/>
    <cellStyle name="Input 6 2 2 3 3" xfId="13793"/>
    <cellStyle name="Input 6 2 2 3 4" xfId="44877"/>
    <cellStyle name="Input 6 2 2 4" xfId="13794"/>
    <cellStyle name="Input 6 2 2 4 2" xfId="13795"/>
    <cellStyle name="Input 6 2 2 4 3" xfId="13796"/>
    <cellStyle name="Input 6 2 2 4 4" xfId="44878"/>
    <cellStyle name="Input 6 2 2 5" xfId="13797"/>
    <cellStyle name="Input 6 2 2 5 2" xfId="13798"/>
    <cellStyle name="Input 6 2 2 5 3" xfId="13799"/>
    <cellStyle name="Input 6 2 2 5 4" xfId="44879"/>
    <cellStyle name="Input 6 2 2 6" xfId="13800"/>
    <cellStyle name="Input 6 2 2 6 2" xfId="13801"/>
    <cellStyle name="Input 6 2 2 6 3" xfId="13802"/>
    <cellStyle name="Input 6 2 2 6 4" xfId="44880"/>
    <cellStyle name="Input 6 2 2 7" xfId="13803"/>
    <cellStyle name="Input 6 2 2 7 2" xfId="13804"/>
    <cellStyle name="Input 6 2 2 7 3" xfId="13805"/>
    <cellStyle name="Input 6 2 2 7 4" xfId="44881"/>
    <cellStyle name="Input 6 2 2 8" xfId="13806"/>
    <cellStyle name="Input 6 2 2 8 2" xfId="13807"/>
    <cellStyle name="Input 6 2 2 8 3" xfId="13808"/>
    <cellStyle name="Input 6 2 2 8 4" xfId="44882"/>
    <cellStyle name="Input 6 2 2 9" xfId="13809"/>
    <cellStyle name="Input 6 2 2 9 2" xfId="13810"/>
    <cellStyle name="Input 6 2 2 9 3" xfId="13811"/>
    <cellStyle name="Input 6 2 2 9 4" xfId="44883"/>
    <cellStyle name="Input 6 2 3" xfId="44884"/>
    <cellStyle name="Input 6 20" xfId="13812"/>
    <cellStyle name="Input 6 20 2" xfId="13813"/>
    <cellStyle name="Input 6 20 3" xfId="13814"/>
    <cellStyle name="Input 6 20 4" xfId="44885"/>
    <cellStyle name="Input 6 21" xfId="13815"/>
    <cellStyle name="Input 6 21 2" xfId="13816"/>
    <cellStyle name="Input 6 21 3" xfId="13817"/>
    <cellStyle name="Input 6 21 4" xfId="44886"/>
    <cellStyle name="Input 6 22" xfId="13818"/>
    <cellStyle name="Input 6 22 2" xfId="13819"/>
    <cellStyle name="Input 6 22 3" xfId="44887"/>
    <cellStyle name="Input 6 22 4" xfId="44888"/>
    <cellStyle name="Input 6 23" xfId="44889"/>
    <cellStyle name="Input 6 24" xfId="44890"/>
    <cellStyle name="Input 6 3" xfId="13820"/>
    <cellStyle name="Input 6 3 10" xfId="13821"/>
    <cellStyle name="Input 6 3 10 2" xfId="13822"/>
    <cellStyle name="Input 6 3 10 3" xfId="13823"/>
    <cellStyle name="Input 6 3 10 4" xfId="44891"/>
    <cellStyle name="Input 6 3 11" xfId="13824"/>
    <cellStyle name="Input 6 3 11 2" xfId="13825"/>
    <cellStyle name="Input 6 3 11 3" xfId="13826"/>
    <cellStyle name="Input 6 3 11 4" xfId="44892"/>
    <cellStyle name="Input 6 3 12" xfId="13827"/>
    <cellStyle name="Input 6 3 12 2" xfId="13828"/>
    <cellStyle name="Input 6 3 12 3" xfId="13829"/>
    <cellStyle name="Input 6 3 12 4" xfId="44893"/>
    <cellStyle name="Input 6 3 13" xfId="13830"/>
    <cellStyle name="Input 6 3 13 2" xfId="13831"/>
    <cellStyle name="Input 6 3 13 3" xfId="13832"/>
    <cellStyle name="Input 6 3 13 4" xfId="44894"/>
    <cellStyle name="Input 6 3 14" xfId="13833"/>
    <cellStyle name="Input 6 3 14 2" xfId="13834"/>
    <cellStyle name="Input 6 3 14 3" xfId="13835"/>
    <cellStyle name="Input 6 3 14 4" xfId="44895"/>
    <cellStyle name="Input 6 3 15" xfId="13836"/>
    <cellStyle name="Input 6 3 15 2" xfId="13837"/>
    <cellStyle name="Input 6 3 15 3" xfId="13838"/>
    <cellStyle name="Input 6 3 15 4" xfId="44896"/>
    <cellStyle name="Input 6 3 16" xfId="13839"/>
    <cellStyle name="Input 6 3 16 2" xfId="13840"/>
    <cellStyle name="Input 6 3 16 3" xfId="13841"/>
    <cellStyle name="Input 6 3 16 4" xfId="44897"/>
    <cellStyle name="Input 6 3 17" xfId="13842"/>
    <cellStyle name="Input 6 3 17 2" xfId="13843"/>
    <cellStyle name="Input 6 3 17 3" xfId="13844"/>
    <cellStyle name="Input 6 3 17 4" xfId="44898"/>
    <cellStyle name="Input 6 3 18" xfId="13845"/>
    <cellStyle name="Input 6 3 18 2" xfId="13846"/>
    <cellStyle name="Input 6 3 18 3" xfId="13847"/>
    <cellStyle name="Input 6 3 18 4" xfId="44899"/>
    <cellStyle name="Input 6 3 19" xfId="13848"/>
    <cellStyle name="Input 6 3 19 2" xfId="13849"/>
    <cellStyle name="Input 6 3 19 3" xfId="13850"/>
    <cellStyle name="Input 6 3 19 4" xfId="44900"/>
    <cellStyle name="Input 6 3 2" xfId="13851"/>
    <cellStyle name="Input 6 3 2 2" xfId="13852"/>
    <cellStyle name="Input 6 3 2 3" xfId="13853"/>
    <cellStyle name="Input 6 3 2 4" xfId="44901"/>
    <cellStyle name="Input 6 3 20" xfId="13854"/>
    <cellStyle name="Input 6 3 20 2" xfId="13855"/>
    <cellStyle name="Input 6 3 20 3" xfId="44902"/>
    <cellStyle name="Input 6 3 20 4" xfId="44903"/>
    <cellStyle name="Input 6 3 21" xfId="44904"/>
    <cellStyle name="Input 6 3 22" xfId="44905"/>
    <cellStyle name="Input 6 3 3" xfId="13856"/>
    <cellStyle name="Input 6 3 3 2" xfId="13857"/>
    <cellStyle name="Input 6 3 3 3" xfId="13858"/>
    <cellStyle name="Input 6 3 3 4" xfId="44906"/>
    <cellStyle name="Input 6 3 4" xfId="13859"/>
    <cellStyle name="Input 6 3 4 2" xfId="13860"/>
    <cellStyle name="Input 6 3 4 3" xfId="13861"/>
    <cellStyle name="Input 6 3 4 4" xfId="44907"/>
    <cellStyle name="Input 6 3 5" xfId="13862"/>
    <cellStyle name="Input 6 3 5 2" xfId="13863"/>
    <cellStyle name="Input 6 3 5 3" xfId="13864"/>
    <cellStyle name="Input 6 3 5 4" xfId="44908"/>
    <cellStyle name="Input 6 3 6" xfId="13865"/>
    <cellStyle name="Input 6 3 6 2" xfId="13866"/>
    <cellStyle name="Input 6 3 6 3" xfId="13867"/>
    <cellStyle name="Input 6 3 6 4" xfId="44909"/>
    <cellStyle name="Input 6 3 7" xfId="13868"/>
    <cellStyle name="Input 6 3 7 2" xfId="13869"/>
    <cellStyle name="Input 6 3 7 3" xfId="13870"/>
    <cellStyle name="Input 6 3 7 4" xfId="44910"/>
    <cellStyle name="Input 6 3 8" xfId="13871"/>
    <cellStyle name="Input 6 3 8 2" xfId="13872"/>
    <cellStyle name="Input 6 3 8 3" xfId="13873"/>
    <cellStyle name="Input 6 3 8 4" xfId="44911"/>
    <cellStyle name="Input 6 3 9" xfId="13874"/>
    <cellStyle name="Input 6 3 9 2" xfId="13875"/>
    <cellStyle name="Input 6 3 9 3" xfId="13876"/>
    <cellStyle name="Input 6 3 9 4" xfId="44912"/>
    <cellStyle name="Input 6 4" xfId="13877"/>
    <cellStyle name="Input 6 4 2" xfId="13878"/>
    <cellStyle name="Input 6 4 3" xfId="13879"/>
    <cellStyle name="Input 6 4 4" xfId="44913"/>
    <cellStyle name="Input 6 5" xfId="13880"/>
    <cellStyle name="Input 6 5 2" xfId="13881"/>
    <cellStyle name="Input 6 5 3" xfId="13882"/>
    <cellStyle name="Input 6 5 4" xfId="44914"/>
    <cellStyle name="Input 6 6" xfId="13883"/>
    <cellStyle name="Input 6 6 2" xfId="13884"/>
    <cellStyle name="Input 6 6 3" xfId="13885"/>
    <cellStyle name="Input 6 6 4" xfId="44915"/>
    <cellStyle name="Input 6 7" xfId="13886"/>
    <cellStyle name="Input 6 7 2" xfId="13887"/>
    <cellStyle name="Input 6 7 3" xfId="13888"/>
    <cellStyle name="Input 6 7 4" xfId="44916"/>
    <cellStyle name="Input 6 8" xfId="13889"/>
    <cellStyle name="Input 6 8 2" xfId="13890"/>
    <cellStyle name="Input 6 8 3" xfId="13891"/>
    <cellStyle name="Input 6 8 4" xfId="44917"/>
    <cellStyle name="Input 6 9" xfId="13892"/>
    <cellStyle name="Input 6 9 2" xfId="13893"/>
    <cellStyle name="Input 6 9 3" xfId="13894"/>
    <cellStyle name="Input 6 9 4" xfId="44918"/>
    <cellStyle name="Input 7" xfId="13895"/>
    <cellStyle name="Input 7 10" xfId="13896"/>
    <cellStyle name="Input 7 10 10" xfId="13897"/>
    <cellStyle name="Input 7 10 10 2" xfId="13898"/>
    <cellStyle name="Input 7 10 10 3" xfId="13899"/>
    <cellStyle name="Input 7 10 10 4" xfId="44919"/>
    <cellStyle name="Input 7 10 11" xfId="13900"/>
    <cellStyle name="Input 7 10 11 2" xfId="13901"/>
    <cellStyle name="Input 7 10 11 3" xfId="13902"/>
    <cellStyle name="Input 7 10 11 4" xfId="44920"/>
    <cellStyle name="Input 7 10 12" xfId="13903"/>
    <cellStyle name="Input 7 10 12 2" xfId="13904"/>
    <cellStyle name="Input 7 10 12 3" xfId="13905"/>
    <cellStyle name="Input 7 10 12 4" xfId="44921"/>
    <cellStyle name="Input 7 10 13" xfId="13906"/>
    <cellStyle name="Input 7 10 13 2" xfId="13907"/>
    <cellStyle name="Input 7 10 13 3" xfId="13908"/>
    <cellStyle name="Input 7 10 13 4" xfId="44922"/>
    <cellStyle name="Input 7 10 14" xfId="13909"/>
    <cellStyle name="Input 7 10 14 2" xfId="13910"/>
    <cellStyle name="Input 7 10 14 3" xfId="13911"/>
    <cellStyle name="Input 7 10 14 4" xfId="44923"/>
    <cellStyle name="Input 7 10 15" xfId="13912"/>
    <cellStyle name="Input 7 10 15 2" xfId="13913"/>
    <cellStyle name="Input 7 10 15 3" xfId="13914"/>
    <cellStyle name="Input 7 10 15 4" xfId="44924"/>
    <cellStyle name="Input 7 10 16" xfId="13915"/>
    <cellStyle name="Input 7 10 16 2" xfId="13916"/>
    <cellStyle name="Input 7 10 16 3" xfId="13917"/>
    <cellStyle name="Input 7 10 16 4" xfId="44925"/>
    <cellStyle name="Input 7 10 17" xfId="13918"/>
    <cellStyle name="Input 7 10 17 2" xfId="13919"/>
    <cellStyle name="Input 7 10 17 3" xfId="13920"/>
    <cellStyle name="Input 7 10 17 4" xfId="44926"/>
    <cellStyle name="Input 7 10 18" xfId="13921"/>
    <cellStyle name="Input 7 10 18 2" xfId="13922"/>
    <cellStyle name="Input 7 10 18 3" xfId="13923"/>
    <cellStyle name="Input 7 10 18 4" xfId="44927"/>
    <cellStyle name="Input 7 10 19" xfId="13924"/>
    <cellStyle name="Input 7 10 19 2" xfId="13925"/>
    <cellStyle name="Input 7 10 19 3" xfId="13926"/>
    <cellStyle name="Input 7 10 19 4" xfId="44928"/>
    <cellStyle name="Input 7 10 2" xfId="13927"/>
    <cellStyle name="Input 7 10 2 2" xfId="13928"/>
    <cellStyle name="Input 7 10 2 3" xfId="13929"/>
    <cellStyle name="Input 7 10 2 4" xfId="44929"/>
    <cellStyle name="Input 7 10 20" xfId="13930"/>
    <cellStyle name="Input 7 10 20 2" xfId="13931"/>
    <cellStyle name="Input 7 10 20 3" xfId="44930"/>
    <cellStyle name="Input 7 10 20 4" xfId="44931"/>
    <cellStyle name="Input 7 10 21" xfId="44932"/>
    <cellStyle name="Input 7 10 22" xfId="44933"/>
    <cellStyle name="Input 7 10 3" xfId="13932"/>
    <cellStyle name="Input 7 10 3 2" xfId="13933"/>
    <cellStyle name="Input 7 10 3 3" xfId="13934"/>
    <cellStyle name="Input 7 10 3 4" xfId="44934"/>
    <cellStyle name="Input 7 10 4" xfId="13935"/>
    <cellStyle name="Input 7 10 4 2" xfId="13936"/>
    <cellStyle name="Input 7 10 4 3" xfId="13937"/>
    <cellStyle name="Input 7 10 4 4" xfId="44935"/>
    <cellStyle name="Input 7 10 5" xfId="13938"/>
    <cellStyle name="Input 7 10 5 2" xfId="13939"/>
    <cellStyle name="Input 7 10 5 3" xfId="13940"/>
    <cellStyle name="Input 7 10 5 4" xfId="44936"/>
    <cellStyle name="Input 7 10 6" xfId="13941"/>
    <cellStyle name="Input 7 10 6 2" xfId="13942"/>
    <cellStyle name="Input 7 10 6 3" xfId="13943"/>
    <cellStyle name="Input 7 10 6 4" xfId="44937"/>
    <cellStyle name="Input 7 10 7" xfId="13944"/>
    <cellStyle name="Input 7 10 7 2" xfId="13945"/>
    <cellStyle name="Input 7 10 7 3" xfId="13946"/>
    <cellStyle name="Input 7 10 7 4" xfId="44938"/>
    <cellStyle name="Input 7 10 8" xfId="13947"/>
    <cellStyle name="Input 7 10 8 2" xfId="13948"/>
    <cellStyle name="Input 7 10 8 3" xfId="13949"/>
    <cellStyle name="Input 7 10 8 4" xfId="44939"/>
    <cellStyle name="Input 7 10 9" xfId="13950"/>
    <cellStyle name="Input 7 10 9 2" xfId="13951"/>
    <cellStyle name="Input 7 10 9 3" xfId="13952"/>
    <cellStyle name="Input 7 10 9 4" xfId="44940"/>
    <cellStyle name="Input 7 11" xfId="13953"/>
    <cellStyle name="Input 7 11 10" xfId="13954"/>
    <cellStyle name="Input 7 11 10 2" xfId="13955"/>
    <cellStyle name="Input 7 11 10 3" xfId="13956"/>
    <cellStyle name="Input 7 11 10 4" xfId="44941"/>
    <cellStyle name="Input 7 11 11" xfId="13957"/>
    <cellStyle name="Input 7 11 11 2" xfId="13958"/>
    <cellStyle name="Input 7 11 11 3" xfId="13959"/>
    <cellStyle name="Input 7 11 11 4" xfId="44942"/>
    <cellStyle name="Input 7 11 12" xfId="13960"/>
    <cellStyle name="Input 7 11 12 2" xfId="13961"/>
    <cellStyle name="Input 7 11 12 3" xfId="13962"/>
    <cellStyle name="Input 7 11 12 4" xfId="44943"/>
    <cellStyle name="Input 7 11 13" xfId="13963"/>
    <cellStyle name="Input 7 11 13 2" xfId="13964"/>
    <cellStyle name="Input 7 11 13 3" xfId="13965"/>
    <cellStyle name="Input 7 11 13 4" xfId="44944"/>
    <cellStyle name="Input 7 11 14" xfId="13966"/>
    <cellStyle name="Input 7 11 14 2" xfId="13967"/>
    <cellStyle name="Input 7 11 14 3" xfId="13968"/>
    <cellStyle name="Input 7 11 14 4" xfId="44945"/>
    <cellStyle name="Input 7 11 15" xfId="13969"/>
    <cellStyle name="Input 7 11 15 2" xfId="13970"/>
    <cellStyle name="Input 7 11 15 3" xfId="13971"/>
    <cellStyle name="Input 7 11 15 4" xfId="44946"/>
    <cellStyle name="Input 7 11 16" xfId="13972"/>
    <cellStyle name="Input 7 11 16 2" xfId="13973"/>
    <cellStyle name="Input 7 11 16 3" xfId="13974"/>
    <cellStyle name="Input 7 11 16 4" xfId="44947"/>
    <cellStyle name="Input 7 11 17" xfId="13975"/>
    <cellStyle name="Input 7 11 17 2" xfId="13976"/>
    <cellStyle name="Input 7 11 17 3" xfId="13977"/>
    <cellStyle name="Input 7 11 17 4" xfId="44948"/>
    <cellStyle name="Input 7 11 18" xfId="13978"/>
    <cellStyle name="Input 7 11 18 2" xfId="13979"/>
    <cellStyle name="Input 7 11 18 3" xfId="13980"/>
    <cellStyle name="Input 7 11 18 4" xfId="44949"/>
    <cellStyle name="Input 7 11 19" xfId="13981"/>
    <cellStyle name="Input 7 11 19 2" xfId="13982"/>
    <cellStyle name="Input 7 11 19 3" xfId="13983"/>
    <cellStyle name="Input 7 11 19 4" xfId="44950"/>
    <cellStyle name="Input 7 11 2" xfId="13984"/>
    <cellStyle name="Input 7 11 2 2" xfId="13985"/>
    <cellStyle name="Input 7 11 2 3" xfId="13986"/>
    <cellStyle name="Input 7 11 2 4" xfId="44951"/>
    <cellStyle name="Input 7 11 20" xfId="13987"/>
    <cellStyle name="Input 7 11 20 2" xfId="13988"/>
    <cellStyle name="Input 7 11 20 3" xfId="44952"/>
    <cellStyle name="Input 7 11 20 4" xfId="44953"/>
    <cellStyle name="Input 7 11 21" xfId="44954"/>
    <cellStyle name="Input 7 11 22" xfId="44955"/>
    <cellStyle name="Input 7 11 3" xfId="13989"/>
    <cellStyle name="Input 7 11 3 2" xfId="13990"/>
    <cellStyle name="Input 7 11 3 3" xfId="13991"/>
    <cellStyle name="Input 7 11 3 4" xfId="44956"/>
    <cellStyle name="Input 7 11 4" xfId="13992"/>
    <cellStyle name="Input 7 11 4 2" xfId="13993"/>
    <cellStyle name="Input 7 11 4 3" xfId="13994"/>
    <cellStyle name="Input 7 11 4 4" xfId="44957"/>
    <cellStyle name="Input 7 11 5" xfId="13995"/>
    <cellStyle name="Input 7 11 5 2" xfId="13996"/>
    <cellStyle name="Input 7 11 5 3" xfId="13997"/>
    <cellStyle name="Input 7 11 5 4" xfId="44958"/>
    <cellStyle name="Input 7 11 6" xfId="13998"/>
    <cellStyle name="Input 7 11 6 2" xfId="13999"/>
    <cellStyle name="Input 7 11 6 3" xfId="14000"/>
    <cellStyle name="Input 7 11 6 4" xfId="44959"/>
    <cellStyle name="Input 7 11 7" xfId="14001"/>
    <cellStyle name="Input 7 11 7 2" xfId="14002"/>
    <cellStyle name="Input 7 11 7 3" xfId="14003"/>
    <cellStyle name="Input 7 11 7 4" xfId="44960"/>
    <cellStyle name="Input 7 11 8" xfId="14004"/>
    <cellStyle name="Input 7 11 8 2" xfId="14005"/>
    <cellStyle name="Input 7 11 8 3" xfId="14006"/>
    <cellStyle name="Input 7 11 8 4" xfId="44961"/>
    <cellStyle name="Input 7 11 9" xfId="14007"/>
    <cellStyle name="Input 7 11 9 2" xfId="14008"/>
    <cellStyle name="Input 7 11 9 3" xfId="14009"/>
    <cellStyle name="Input 7 11 9 4" xfId="44962"/>
    <cellStyle name="Input 7 12" xfId="14010"/>
    <cellStyle name="Input 7 12 2" xfId="14011"/>
    <cellStyle name="Input 7 12 3" xfId="14012"/>
    <cellStyle name="Input 7 12 4" xfId="44963"/>
    <cellStyle name="Input 7 13" xfId="14013"/>
    <cellStyle name="Input 7 13 2" xfId="14014"/>
    <cellStyle name="Input 7 13 3" xfId="14015"/>
    <cellStyle name="Input 7 13 4" xfId="44964"/>
    <cellStyle name="Input 7 14" xfId="14016"/>
    <cellStyle name="Input 7 14 2" xfId="14017"/>
    <cellStyle name="Input 7 14 3" xfId="14018"/>
    <cellStyle name="Input 7 14 4" xfId="44965"/>
    <cellStyle name="Input 7 15" xfId="14019"/>
    <cellStyle name="Input 7 15 2" xfId="14020"/>
    <cellStyle name="Input 7 15 3" xfId="14021"/>
    <cellStyle name="Input 7 15 4" xfId="44966"/>
    <cellStyle name="Input 7 16" xfId="14022"/>
    <cellStyle name="Input 7 16 2" xfId="14023"/>
    <cellStyle name="Input 7 16 3" xfId="14024"/>
    <cellStyle name="Input 7 16 4" xfId="44967"/>
    <cellStyle name="Input 7 17" xfId="14025"/>
    <cellStyle name="Input 7 17 2" xfId="14026"/>
    <cellStyle name="Input 7 17 3" xfId="14027"/>
    <cellStyle name="Input 7 17 4" xfId="44968"/>
    <cellStyle name="Input 7 18" xfId="14028"/>
    <cellStyle name="Input 7 18 2" xfId="14029"/>
    <cellStyle name="Input 7 18 3" xfId="14030"/>
    <cellStyle name="Input 7 18 4" xfId="44969"/>
    <cellStyle name="Input 7 19" xfId="14031"/>
    <cellStyle name="Input 7 19 2" xfId="14032"/>
    <cellStyle name="Input 7 19 3" xfId="14033"/>
    <cellStyle name="Input 7 19 4" xfId="44970"/>
    <cellStyle name="Input 7 2" xfId="14034"/>
    <cellStyle name="Input 7 2 10" xfId="14035"/>
    <cellStyle name="Input 7 2 10 2" xfId="14036"/>
    <cellStyle name="Input 7 2 10 3" xfId="14037"/>
    <cellStyle name="Input 7 2 10 4" xfId="44971"/>
    <cellStyle name="Input 7 2 11" xfId="14038"/>
    <cellStyle name="Input 7 2 11 2" xfId="14039"/>
    <cellStyle name="Input 7 2 11 3" xfId="14040"/>
    <cellStyle name="Input 7 2 11 4" xfId="44972"/>
    <cellStyle name="Input 7 2 12" xfId="14041"/>
    <cellStyle name="Input 7 2 12 2" xfId="14042"/>
    <cellStyle name="Input 7 2 12 3" xfId="14043"/>
    <cellStyle name="Input 7 2 12 4" xfId="44973"/>
    <cellStyle name="Input 7 2 13" xfId="14044"/>
    <cellStyle name="Input 7 2 13 2" xfId="14045"/>
    <cellStyle name="Input 7 2 13 3" xfId="14046"/>
    <cellStyle name="Input 7 2 13 4" xfId="44974"/>
    <cellStyle name="Input 7 2 14" xfId="14047"/>
    <cellStyle name="Input 7 2 14 2" xfId="14048"/>
    <cellStyle name="Input 7 2 14 3" xfId="14049"/>
    <cellStyle name="Input 7 2 14 4" xfId="44975"/>
    <cellStyle name="Input 7 2 15" xfId="14050"/>
    <cellStyle name="Input 7 2 15 2" xfId="14051"/>
    <cellStyle name="Input 7 2 15 3" xfId="14052"/>
    <cellStyle name="Input 7 2 15 4" xfId="44976"/>
    <cellStyle name="Input 7 2 16" xfId="14053"/>
    <cellStyle name="Input 7 2 16 2" xfId="14054"/>
    <cellStyle name="Input 7 2 16 3" xfId="14055"/>
    <cellStyle name="Input 7 2 16 4" xfId="44977"/>
    <cellStyle name="Input 7 2 17" xfId="14056"/>
    <cellStyle name="Input 7 2 17 2" xfId="14057"/>
    <cellStyle name="Input 7 2 17 3" xfId="14058"/>
    <cellStyle name="Input 7 2 17 4" xfId="44978"/>
    <cellStyle name="Input 7 2 18" xfId="14059"/>
    <cellStyle name="Input 7 2 18 2" xfId="14060"/>
    <cellStyle name="Input 7 2 18 3" xfId="14061"/>
    <cellStyle name="Input 7 2 18 4" xfId="44979"/>
    <cellStyle name="Input 7 2 19" xfId="14062"/>
    <cellStyle name="Input 7 2 19 2" xfId="14063"/>
    <cellStyle name="Input 7 2 19 3" xfId="14064"/>
    <cellStyle name="Input 7 2 19 4" xfId="44980"/>
    <cellStyle name="Input 7 2 2" xfId="14065"/>
    <cellStyle name="Input 7 2 2 2" xfId="14066"/>
    <cellStyle name="Input 7 2 2 3" xfId="14067"/>
    <cellStyle name="Input 7 2 2 4" xfId="44981"/>
    <cellStyle name="Input 7 2 20" xfId="14068"/>
    <cellStyle name="Input 7 2 20 2" xfId="14069"/>
    <cellStyle name="Input 7 2 20 3" xfId="44982"/>
    <cellStyle name="Input 7 2 20 4" xfId="44983"/>
    <cellStyle name="Input 7 2 21" xfId="44984"/>
    <cellStyle name="Input 7 2 22" xfId="44985"/>
    <cellStyle name="Input 7 2 3" xfId="14070"/>
    <cellStyle name="Input 7 2 3 2" xfId="14071"/>
    <cellStyle name="Input 7 2 3 3" xfId="14072"/>
    <cellStyle name="Input 7 2 3 4" xfId="44986"/>
    <cellStyle name="Input 7 2 4" xfId="14073"/>
    <cellStyle name="Input 7 2 4 2" xfId="14074"/>
    <cellStyle name="Input 7 2 4 3" xfId="14075"/>
    <cellStyle name="Input 7 2 4 4" xfId="44987"/>
    <cellStyle name="Input 7 2 5" xfId="14076"/>
    <cellStyle name="Input 7 2 5 2" xfId="14077"/>
    <cellStyle name="Input 7 2 5 3" xfId="14078"/>
    <cellStyle name="Input 7 2 5 4" xfId="44988"/>
    <cellStyle name="Input 7 2 6" xfId="14079"/>
    <cellStyle name="Input 7 2 6 2" xfId="14080"/>
    <cellStyle name="Input 7 2 6 3" xfId="14081"/>
    <cellStyle name="Input 7 2 6 4" xfId="44989"/>
    <cellStyle name="Input 7 2 7" xfId="14082"/>
    <cellStyle name="Input 7 2 7 2" xfId="14083"/>
    <cellStyle name="Input 7 2 7 3" xfId="14084"/>
    <cellStyle name="Input 7 2 7 4" xfId="44990"/>
    <cellStyle name="Input 7 2 8" xfId="14085"/>
    <cellStyle name="Input 7 2 8 2" xfId="14086"/>
    <cellStyle name="Input 7 2 8 3" xfId="14087"/>
    <cellStyle name="Input 7 2 8 4" xfId="44991"/>
    <cellStyle name="Input 7 2 9" xfId="14088"/>
    <cellStyle name="Input 7 2 9 2" xfId="14089"/>
    <cellStyle name="Input 7 2 9 3" xfId="14090"/>
    <cellStyle name="Input 7 2 9 4" xfId="44992"/>
    <cellStyle name="Input 7 20" xfId="14091"/>
    <cellStyle name="Input 7 20 2" xfId="14092"/>
    <cellStyle name="Input 7 20 3" xfId="14093"/>
    <cellStyle name="Input 7 20 4" xfId="44993"/>
    <cellStyle name="Input 7 21" xfId="14094"/>
    <cellStyle name="Input 7 21 2" xfId="14095"/>
    <cellStyle name="Input 7 21 3" xfId="14096"/>
    <cellStyle name="Input 7 21 4" xfId="44994"/>
    <cellStyle name="Input 7 22" xfId="14097"/>
    <cellStyle name="Input 7 22 2" xfId="14098"/>
    <cellStyle name="Input 7 22 3" xfId="14099"/>
    <cellStyle name="Input 7 22 4" xfId="44995"/>
    <cellStyle name="Input 7 23" xfId="14100"/>
    <cellStyle name="Input 7 23 2" xfId="14101"/>
    <cellStyle name="Input 7 23 3" xfId="14102"/>
    <cellStyle name="Input 7 23 4" xfId="44996"/>
    <cellStyle name="Input 7 24" xfId="14103"/>
    <cellStyle name="Input 7 24 2" xfId="14104"/>
    <cellStyle name="Input 7 24 3" xfId="14105"/>
    <cellStyle name="Input 7 24 4" xfId="44997"/>
    <cellStyle name="Input 7 25" xfId="14106"/>
    <cellStyle name="Input 7 25 2" xfId="14107"/>
    <cellStyle name="Input 7 25 3" xfId="14108"/>
    <cellStyle name="Input 7 25 4" xfId="44998"/>
    <cellStyle name="Input 7 26" xfId="14109"/>
    <cellStyle name="Input 7 26 2" xfId="14110"/>
    <cellStyle name="Input 7 26 3" xfId="14111"/>
    <cellStyle name="Input 7 26 4" xfId="44999"/>
    <cellStyle name="Input 7 27" xfId="14112"/>
    <cellStyle name="Input 7 27 2" xfId="14113"/>
    <cellStyle name="Input 7 27 3" xfId="14114"/>
    <cellStyle name="Input 7 27 4" xfId="45000"/>
    <cellStyle name="Input 7 28" xfId="14115"/>
    <cellStyle name="Input 7 28 2" xfId="14116"/>
    <cellStyle name="Input 7 28 3" xfId="14117"/>
    <cellStyle name="Input 7 28 4" xfId="45001"/>
    <cellStyle name="Input 7 29" xfId="14118"/>
    <cellStyle name="Input 7 29 2" xfId="14119"/>
    <cellStyle name="Input 7 29 3" xfId="14120"/>
    <cellStyle name="Input 7 29 4" xfId="45002"/>
    <cellStyle name="Input 7 3" xfId="14121"/>
    <cellStyle name="Input 7 3 10" xfId="14122"/>
    <cellStyle name="Input 7 3 10 2" xfId="14123"/>
    <cellStyle name="Input 7 3 10 3" xfId="14124"/>
    <cellStyle name="Input 7 3 10 4" xfId="45003"/>
    <cellStyle name="Input 7 3 11" xfId="14125"/>
    <cellStyle name="Input 7 3 11 2" xfId="14126"/>
    <cellStyle name="Input 7 3 11 3" xfId="14127"/>
    <cellStyle name="Input 7 3 11 4" xfId="45004"/>
    <cellStyle name="Input 7 3 12" xfId="14128"/>
    <cellStyle name="Input 7 3 12 2" xfId="14129"/>
    <cellStyle name="Input 7 3 12 3" xfId="14130"/>
    <cellStyle name="Input 7 3 12 4" xfId="45005"/>
    <cellStyle name="Input 7 3 13" xfId="14131"/>
    <cellStyle name="Input 7 3 13 2" xfId="14132"/>
    <cellStyle name="Input 7 3 13 3" xfId="14133"/>
    <cellStyle name="Input 7 3 13 4" xfId="45006"/>
    <cellStyle name="Input 7 3 14" xfId="14134"/>
    <cellStyle name="Input 7 3 14 2" xfId="14135"/>
    <cellStyle name="Input 7 3 14 3" xfId="14136"/>
    <cellStyle name="Input 7 3 14 4" xfId="45007"/>
    <cellStyle name="Input 7 3 15" xfId="14137"/>
    <cellStyle name="Input 7 3 15 2" xfId="14138"/>
    <cellStyle name="Input 7 3 15 3" xfId="14139"/>
    <cellStyle name="Input 7 3 15 4" xfId="45008"/>
    <cellStyle name="Input 7 3 16" xfId="14140"/>
    <cellStyle name="Input 7 3 16 2" xfId="14141"/>
    <cellStyle name="Input 7 3 16 3" xfId="14142"/>
    <cellStyle name="Input 7 3 16 4" xfId="45009"/>
    <cellStyle name="Input 7 3 17" xfId="14143"/>
    <cellStyle name="Input 7 3 17 2" xfId="14144"/>
    <cellStyle name="Input 7 3 17 3" xfId="14145"/>
    <cellStyle name="Input 7 3 17 4" xfId="45010"/>
    <cellStyle name="Input 7 3 18" xfId="14146"/>
    <cellStyle name="Input 7 3 18 2" xfId="14147"/>
    <cellStyle name="Input 7 3 18 3" xfId="14148"/>
    <cellStyle name="Input 7 3 18 4" xfId="45011"/>
    <cellStyle name="Input 7 3 19" xfId="14149"/>
    <cellStyle name="Input 7 3 19 2" xfId="14150"/>
    <cellStyle name="Input 7 3 19 3" xfId="14151"/>
    <cellStyle name="Input 7 3 19 4" xfId="45012"/>
    <cellStyle name="Input 7 3 2" xfId="14152"/>
    <cellStyle name="Input 7 3 2 2" xfId="14153"/>
    <cellStyle name="Input 7 3 2 3" xfId="14154"/>
    <cellStyle name="Input 7 3 2 4" xfId="45013"/>
    <cellStyle name="Input 7 3 20" xfId="14155"/>
    <cellStyle name="Input 7 3 20 2" xfId="14156"/>
    <cellStyle name="Input 7 3 20 3" xfId="45014"/>
    <cellStyle name="Input 7 3 20 4" xfId="45015"/>
    <cellStyle name="Input 7 3 21" xfId="45016"/>
    <cellStyle name="Input 7 3 22" xfId="45017"/>
    <cellStyle name="Input 7 3 3" xfId="14157"/>
    <cellStyle name="Input 7 3 3 2" xfId="14158"/>
    <cellStyle name="Input 7 3 3 3" xfId="14159"/>
    <cellStyle name="Input 7 3 3 4" xfId="45018"/>
    <cellStyle name="Input 7 3 4" xfId="14160"/>
    <cellStyle name="Input 7 3 4 2" xfId="14161"/>
    <cellStyle name="Input 7 3 4 3" xfId="14162"/>
    <cellStyle name="Input 7 3 4 4" xfId="45019"/>
    <cellStyle name="Input 7 3 5" xfId="14163"/>
    <cellStyle name="Input 7 3 5 2" xfId="14164"/>
    <cellStyle name="Input 7 3 5 3" xfId="14165"/>
    <cellStyle name="Input 7 3 5 4" xfId="45020"/>
    <cellStyle name="Input 7 3 6" xfId="14166"/>
    <cellStyle name="Input 7 3 6 2" xfId="14167"/>
    <cellStyle name="Input 7 3 6 3" xfId="14168"/>
    <cellStyle name="Input 7 3 6 4" xfId="45021"/>
    <cellStyle name="Input 7 3 7" xfId="14169"/>
    <cellStyle name="Input 7 3 7 2" xfId="14170"/>
    <cellStyle name="Input 7 3 7 3" xfId="14171"/>
    <cellStyle name="Input 7 3 7 4" xfId="45022"/>
    <cellStyle name="Input 7 3 8" xfId="14172"/>
    <cellStyle name="Input 7 3 8 2" xfId="14173"/>
    <cellStyle name="Input 7 3 8 3" xfId="14174"/>
    <cellStyle name="Input 7 3 8 4" xfId="45023"/>
    <cellStyle name="Input 7 3 9" xfId="14175"/>
    <cellStyle name="Input 7 3 9 2" xfId="14176"/>
    <cellStyle name="Input 7 3 9 3" xfId="14177"/>
    <cellStyle name="Input 7 3 9 4" xfId="45024"/>
    <cellStyle name="Input 7 30" xfId="14178"/>
    <cellStyle name="Input 7 30 2" xfId="14179"/>
    <cellStyle name="Input 7 30 3" xfId="45025"/>
    <cellStyle name="Input 7 30 4" xfId="45026"/>
    <cellStyle name="Input 7 31" xfId="45027"/>
    <cellStyle name="Input 7 32" xfId="45028"/>
    <cellStyle name="Input 7 4" xfId="14180"/>
    <cellStyle name="Input 7 4 10" xfId="14181"/>
    <cellStyle name="Input 7 4 10 2" xfId="14182"/>
    <cellStyle name="Input 7 4 10 3" xfId="14183"/>
    <cellStyle name="Input 7 4 10 4" xfId="45029"/>
    <cellStyle name="Input 7 4 11" xfId="14184"/>
    <cellStyle name="Input 7 4 11 2" xfId="14185"/>
    <cellStyle name="Input 7 4 11 3" xfId="14186"/>
    <cellStyle name="Input 7 4 11 4" xfId="45030"/>
    <cellStyle name="Input 7 4 12" xfId="14187"/>
    <cellStyle name="Input 7 4 12 2" xfId="14188"/>
    <cellStyle name="Input 7 4 12 3" xfId="14189"/>
    <cellStyle name="Input 7 4 12 4" xfId="45031"/>
    <cellStyle name="Input 7 4 13" xfId="14190"/>
    <cellStyle name="Input 7 4 13 2" xfId="14191"/>
    <cellStyle name="Input 7 4 13 3" xfId="14192"/>
    <cellStyle name="Input 7 4 13 4" xfId="45032"/>
    <cellStyle name="Input 7 4 14" xfId="14193"/>
    <cellStyle name="Input 7 4 14 2" xfId="14194"/>
    <cellStyle name="Input 7 4 14 3" xfId="14195"/>
    <cellStyle name="Input 7 4 14 4" xfId="45033"/>
    <cellStyle name="Input 7 4 15" xfId="14196"/>
    <cellStyle name="Input 7 4 15 2" xfId="14197"/>
    <cellStyle name="Input 7 4 15 3" xfId="14198"/>
    <cellStyle name="Input 7 4 15 4" xfId="45034"/>
    <cellStyle name="Input 7 4 16" xfId="14199"/>
    <cellStyle name="Input 7 4 16 2" xfId="14200"/>
    <cellStyle name="Input 7 4 16 3" xfId="14201"/>
    <cellStyle name="Input 7 4 16 4" xfId="45035"/>
    <cellStyle name="Input 7 4 17" xfId="14202"/>
    <cellStyle name="Input 7 4 17 2" xfId="14203"/>
    <cellStyle name="Input 7 4 17 3" xfId="14204"/>
    <cellStyle name="Input 7 4 17 4" xfId="45036"/>
    <cellStyle name="Input 7 4 18" xfId="14205"/>
    <cellStyle name="Input 7 4 18 2" xfId="14206"/>
    <cellStyle name="Input 7 4 18 3" xfId="14207"/>
    <cellStyle name="Input 7 4 18 4" xfId="45037"/>
    <cellStyle name="Input 7 4 19" xfId="14208"/>
    <cellStyle name="Input 7 4 19 2" xfId="14209"/>
    <cellStyle name="Input 7 4 19 3" xfId="14210"/>
    <cellStyle name="Input 7 4 19 4" xfId="45038"/>
    <cellStyle name="Input 7 4 2" xfId="14211"/>
    <cellStyle name="Input 7 4 2 2" xfId="14212"/>
    <cellStyle name="Input 7 4 2 3" xfId="14213"/>
    <cellStyle name="Input 7 4 2 4" xfId="45039"/>
    <cellStyle name="Input 7 4 20" xfId="14214"/>
    <cellStyle name="Input 7 4 20 2" xfId="14215"/>
    <cellStyle name="Input 7 4 20 3" xfId="45040"/>
    <cellStyle name="Input 7 4 20 4" xfId="45041"/>
    <cellStyle name="Input 7 4 21" xfId="45042"/>
    <cellStyle name="Input 7 4 22" xfId="45043"/>
    <cellStyle name="Input 7 4 3" xfId="14216"/>
    <cellStyle name="Input 7 4 3 2" xfId="14217"/>
    <cellStyle name="Input 7 4 3 3" xfId="14218"/>
    <cellStyle name="Input 7 4 3 4" xfId="45044"/>
    <cellStyle name="Input 7 4 4" xfId="14219"/>
    <cellStyle name="Input 7 4 4 2" xfId="14220"/>
    <cellStyle name="Input 7 4 4 3" xfId="14221"/>
    <cellStyle name="Input 7 4 4 4" xfId="45045"/>
    <cellStyle name="Input 7 4 5" xfId="14222"/>
    <cellStyle name="Input 7 4 5 2" xfId="14223"/>
    <cellStyle name="Input 7 4 5 3" xfId="14224"/>
    <cellStyle name="Input 7 4 5 4" xfId="45046"/>
    <cellStyle name="Input 7 4 6" xfId="14225"/>
    <cellStyle name="Input 7 4 6 2" xfId="14226"/>
    <cellStyle name="Input 7 4 6 3" xfId="14227"/>
    <cellStyle name="Input 7 4 6 4" xfId="45047"/>
    <cellStyle name="Input 7 4 7" xfId="14228"/>
    <cellStyle name="Input 7 4 7 2" xfId="14229"/>
    <cellStyle name="Input 7 4 7 3" xfId="14230"/>
    <cellStyle name="Input 7 4 7 4" xfId="45048"/>
    <cellStyle name="Input 7 4 8" xfId="14231"/>
    <cellStyle name="Input 7 4 8 2" xfId="14232"/>
    <cellStyle name="Input 7 4 8 3" xfId="14233"/>
    <cellStyle name="Input 7 4 8 4" xfId="45049"/>
    <cellStyle name="Input 7 4 9" xfId="14234"/>
    <cellStyle name="Input 7 4 9 2" xfId="14235"/>
    <cellStyle name="Input 7 4 9 3" xfId="14236"/>
    <cellStyle name="Input 7 4 9 4" xfId="45050"/>
    <cellStyle name="Input 7 5" xfId="14237"/>
    <cellStyle name="Input 7 5 10" xfId="14238"/>
    <cellStyle name="Input 7 5 10 2" xfId="14239"/>
    <cellStyle name="Input 7 5 10 3" xfId="14240"/>
    <cellStyle name="Input 7 5 10 4" xfId="45051"/>
    <cellStyle name="Input 7 5 11" xfId="14241"/>
    <cellStyle name="Input 7 5 11 2" xfId="14242"/>
    <cellStyle name="Input 7 5 11 3" xfId="14243"/>
    <cellStyle name="Input 7 5 11 4" xfId="45052"/>
    <cellStyle name="Input 7 5 12" xfId="14244"/>
    <cellStyle name="Input 7 5 12 2" xfId="14245"/>
    <cellStyle name="Input 7 5 12 3" xfId="14246"/>
    <cellStyle name="Input 7 5 12 4" xfId="45053"/>
    <cellStyle name="Input 7 5 13" xfId="14247"/>
    <cellStyle name="Input 7 5 13 2" xfId="14248"/>
    <cellStyle name="Input 7 5 13 3" xfId="14249"/>
    <cellStyle name="Input 7 5 13 4" xfId="45054"/>
    <cellStyle name="Input 7 5 14" xfId="14250"/>
    <cellStyle name="Input 7 5 14 2" xfId="14251"/>
    <cellStyle name="Input 7 5 14 3" xfId="14252"/>
    <cellStyle name="Input 7 5 14 4" xfId="45055"/>
    <cellStyle name="Input 7 5 15" xfId="14253"/>
    <cellStyle name="Input 7 5 15 2" xfId="14254"/>
    <cellStyle name="Input 7 5 15 3" xfId="14255"/>
    <cellStyle name="Input 7 5 15 4" xfId="45056"/>
    <cellStyle name="Input 7 5 16" xfId="14256"/>
    <cellStyle name="Input 7 5 16 2" xfId="14257"/>
    <cellStyle name="Input 7 5 16 3" xfId="14258"/>
    <cellStyle name="Input 7 5 16 4" xfId="45057"/>
    <cellStyle name="Input 7 5 17" xfId="14259"/>
    <cellStyle name="Input 7 5 17 2" xfId="14260"/>
    <cellStyle name="Input 7 5 17 3" xfId="14261"/>
    <cellStyle name="Input 7 5 17 4" xfId="45058"/>
    <cellStyle name="Input 7 5 18" xfId="14262"/>
    <cellStyle name="Input 7 5 18 2" xfId="14263"/>
    <cellStyle name="Input 7 5 18 3" xfId="14264"/>
    <cellStyle name="Input 7 5 18 4" xfId="45059"/>
    <cellStyle name="Input 7 5 19" xfId="14265"/>
    <cellStyle name="Input 7 5 19 2" xfId="14266"/>
    <cellStyle name="Input 7 5 19 3" xfId="14267"/>
    <cellStyle name="Input 7 5 19 4" xfId="45060"/>
    <cellStyle name="Input 7 5 2" xfId="14268"/>
    <cellStyle name="Input 7 5 2 2" xfId="14269"/>
    <cellStyle name="Input 7 5 2 3" xfId="14270"/>
    <cellStyle name="Input 7 5 2 4" xfId="45061"/>
    <cellStyle name="Input 7 5 20" xfId="14271"/>
    <cellStyle name="Input 7 5 20 2" xfId="14272"/>
    <cellStyle name="Input 7 5 20 3" xfId="45062"/>
    <cellStyle name="Input 7 5 20 4" xfId="45063"/>
    <cellStyle name="Input 7 5 21" xfId="45064"/>
    <cellStyle name="Input 7 5 22" xfId="45065"/>
    <cellStyle name="Input 7 5 3" xfId="14273"/>
    <cellStyle name="Input 7 5 3 2" xfId="14274"/>
    <cellStyle name="Input 7 5 3 3" xfId="14275"/>
    <cellStyle name="Input 7 5 3 4" xfId="45066"/>
    <cellStyle name="Input 7 5 4" xfId="14276"/>
    <cellStyle name="Input 7 5 4 2" xfId="14277"/>
    <cellStyle name="Input 7 5 4 3" xfId="14278"/>
    <cellStyle name="Input 7 5 4 4" xfId="45067"/>
    <cellStyle name="Input 7 5 5" xfId="14279"/>
    <cellStyle name="Input 7 5 5 2" xfId="14280"/>
    <cellStyle name="Input 7 5 5 3" xfId="14281"/>
    <cellStyle name="Input 7 5 5 4" xfId="45068"/>
    <cellStyle name="Input 7 5 6" xfId="14282"/>
    <cellStyle name="Input 7 5 6 2" xfId="14283"/>
    <cellStyle name="Input 7 5 6 3" xfId="14284"/>
    <cellStyle name="Input 7 5 6 4" xfId="45069"/>
    <cellStyle name="Input 7 5 7" xfId="14285"/>
    <cellStyle name="Input 7 5 7 2" xfId="14286"/>
    <cellStyle name="Input 7 5 7 3" xfId="14287"/>
    <cellStyle name="Input 7 5 7 4" xfId="45070"/>
    <cellStyle name="Input 7 5 8" xfId="14288"/>
    <cellStyle name="Input 7 5 8 2" xfId="14289"/>
    <cellStyle name="Input 7 5 8 3" xfId="14290"/>
    <cellStyle name="Input 7 5 8 4" xfId="45071"/>
    <cellStyle name="Input 7 5 9" xfId="14291"/>
    <cellStyle name="Input 7 5 9 2" xfId="14292"/>
    <cellStyle name="Input 7 5 9 3" xfId="14293"/>
    <cellStyle name="Input 7 5 9 4" xfId="45072"/>
    <cellStyle name="Input 7 6" xfId="14294"/>
    <cellStyle name="Input 7 6 10" xfId="14295"/>
    <cellStyle name="Input 7 6 10 2" xfId="14296"/>
    <cellStyle name="Input 7 6 10 3" xfId="14297"/>
    <cellStyle name="Input 7 6 10 4" xfId="45073"/>
    <cellStyle name="Input 7 6 11" xfId="14298"/>
    <cellStyle name="Input 7 6 11 2" xfId="14299"/>
    <cellStyle name="Input 7 6 11 3" xfId="14300"/>
    <cellStyle name="Input 7 6 11 4" xfId="45074"/>
    <cellStyle name="Input 7 6 12" xfId="14301"/>
    <cellStyle name="Input 7 6 12 2" xfId="14302"/>
    <cellStyle name="Input 7 6 12 3" xfId="14303"/>
    <cellStyle name="Input 7 6 12 4" xfId="45075"/>
    <cellStyle name="Input 7 6 13" xfId="14304"/>
    <cellStyle name="Input 7 6 13 2" xfId="14305"/>
    <cellStyle name="Input 7 6 13 3" xfId="14306"/>
    <cellStyle name="Input 7 6 13 4" xfId="45076"/>
    <cellStyle name="Input 7 6 14" xfId="14307"/>
    <cellStyle name="Input 7 6 14 2" xfId="14308"/>
    <cellStyle name="Input 7 6 14 3" xfId="14309"/>
    <cellStyle name="Input 7 6 14 4" xfId="45077"/>
    <cellStyle name="Input 7 6 15" xfId="14310"/>
    <cellStyle name="Input 7 6 15 2" xfId="14311"/>
    <cellStyle name="Input 7 6 15 3" xfId="14312"/>
    <cellStyle name="Input 7 6 15 4" xfId="45078"/>
    <cellStyle name="Input 7 6 16" xfId="14313"/>
    <cellStyle name="Input 7 6 16 2" xfId="14314"/>
    <cellStyle name="Input 7 6 16 3" xfId="14315"/>
    <cellStyle name="Input 7 6 16 4" xfId="45079"/>
    <cellStyle name="Input 7 6 17" xfId="14316"/>
    <cellStyle name="Input 7 6 17 2" xfId="14317"/>
    <cellStyle name="Input 7 6 17 3" xfId="14318"/>
    <cellStyle name="Input 7 6 17 4" xfId="45080"/>
    <cellStyle name="Input 7 6 18" xfId="14319"/>
    <cellStyle name="Input 7 6 18 2" xfId="14320"/>
    <cellStyle name="Input 7 6 18 3" xfId="14321"/>
    <cellStyle name="Input 7 6 18 4" xfId="45081"/>
    <cellStyle name="Input 7 6 19" xfId="14322"/>
    <cellStyle name="Input 7 6 19 2" xfId="14323"/>
    <cellStyle name="Input 7 6 19 3" xfId="14324"/>
    <cellStyle name="Input 7 6 19 4" xfId="45082"/>
    <cellStyle name="Input 7 6 2" xfId="14325"/>
    <cellStyle name="Input 7 6 2 2" xfId="14326"/>
    <cellStyle name="Input 7 6 2 3" xfId="14327"/>
    <cellStyle name="Input 7 6 2 4" xfId="45083"/>
    <cellStyle name="Input 7 6 20" xfId="14328"/>
    <cellStyle name="Input 7 6 20 2" xfId="14329"/>
    <cellStyle name="Input 7 6 20 3" xfId="45084"/>
    <cellStyle name="Input 7 6 20 4" xfId="45085"/>
    <cellStyle name="Input 7 6 21" xfId="45086"/>
    <cellStyle name="Input 7 6 22" xfId="45087"/>
    <cellStyle name="Input 7 6 3" xfId="14330"/>
    <cellStyle name="Input 7 6 3 2" xfId="14331"/>
    <cellStyle name="Input 7 6 3 3" xfId="14332"/>
    <cellStyle name="Input 7 6 3 4" xfId="45088"/>
    <cellStyle name="Input 7 6 4" xfId="14333"/>
    <cellStyle name="Input 7 6 4 2" xfId="14334"/>
    <cellStyle name="Input 7 6 4 3" xfId="14335"/>
    <cellStyle name="Input 7 6 4 4" xfId="45089"/>
    <cellStyle name="Input 7 6 5" xfId="14336"/>
    <cellStyle name="Input 7 6 5 2" xfId="14337"/>
    <cellStyle name="Input 7 6 5 3" xfId="14338"/>
    <cellStyle name="Input 7 6 5 4" xfId="45090"/>
    <cellStyle name="Input 7 6 6" xfId="14339"/>
    <cellStyle name="Input 7 6 6 2" xfId="14340"/>
    <cellStyle name="Input 7 6 6 3" xfId="14341"/>
    <cellStyle name="Input 7 6 6 4" xfId="45091"/>
    <cellStyle name="Input 7 6 7" xfId="14342"/>
    <cellStyle name="Input 7 6 7 2" xfId="14343"/>
    <cellStyle name="Input 7 6 7 3" xfId="14344"/>
    <cellStyle name="Input 7 6 7 4" xfId="45092"/>
    <cellStyle name="Input 7 6 8" xfId="14345"/>
    <cellStyle name="Input 7 6 8 2" xfId="14346"/>
    <cellStyle name="Input 7 6 8 3" xfId="14347"/>
    <cellStyle name="Input 7 6 8 4" xfId="45093"/>
    <cellStyle name="Input 7 6 9" xfId="14348"/>
    <cellStyle name="Input 7 6 9 2" xfId="14349"/>
    <cellStyle name="Input 7 6 9 3" xfId="14350"/>
    <cellStyle name="Input 7 6 9 4" xfId="45094"/>
    <cellStyle name="Input 7 7" xfId="14351"/>
    <cellStyle name="Input 7 7 10" xfId="14352"/>
    <cellStyle name="Input 7 7 10 2" xfId="14353"/>
    <cellStyle name="Input 7 7 10 3" xfId="14354"/>
    <cellStyle name="Input 7 7 10 4" xfId="45095"/>
    <cellStyle name="Input 7 7 11" xfId="14355"/>
    <cellStyle name="Input 7 7 11 2" xfId="14356"/>
    <cellStyle name="Input 7 7 11 3" xfId="14357"/>
    <cellStyle name="Input 7 7 11 4" xfId="45096"/>
    <cellStyle name="Input 7 7 12" xfId="14358"/>
    <cellStyle name="Input 7 7 12 2" xfId="14359"/>
    <cellStyle name="Input 7 7 12 3" xfId="14360"/>
    <cellStyle name="Input 7 7 12 4" xfId="45097"/>
    <cellStyle name="Input 7 7 13" xfId="14361"/>
    <cellStyle name="Input 7 7 13 2" xfId="14362"/>
    <cellStyle name="Input 7 7 13 3" xfId="14363"/>
    <cellStyle name="Input 7 7 13 4" xfId="45098"/>
    <cellStyle name="Input 7 7 14" xfId="14364"/>
    <cellStyle name="Input 7 7 14 2" xfId="14365"/>
    <cellStyle name="Input 7 7 14 3" xfId="14366"/>
    <cellStyle name="Input 7 7 14 4" xfId="45099"/>
    <cellStyle name="Input 7 7 15" xfId="14367"/>
    <cellStyle name="Input 7 7 15 2" xfId="14368"/>
    <cellStyle name="Input 7 7 15 3" xfId="14369"/>
    <cellStyle name="Input 7 7 15 4" xfId="45100"/>
    <cellStyle name="Input 7 7 16" xfId="14370"/>
    <cellStyle name="Input 7 7 16 2" xfId="14371"/>
    <cellStyle name="Input 7 7 16 3" xfId="14372"/>
    <cellStyle name="Input 7 7 16 4" xfId="45101"/>
    <cellStyle name="Input 7 7 17" xfId="14373"/>
    <cellStyle name="Input 7 7 17 2" xfId="14374"/>
    <cellStyle name="Input 7 7 17 3" xfId="14375"/>
    <cellStyle name="Input 7 7 17 4" xfId="45102"/>
    <cellStyle name="Input 7 7 18" xfId="14376"/>
    <cellStyle name="Input 7 7 18 2" xfId="14377"/>
    <cellStyle name="Input 7 7 18 3" xfId="14378"/>
    <cellStyle name="Input 7 7 18 4" xfId="45103"/>
    <cellStyle name="Input 7 7 19" xfId="14379"/>
    <cellStyle name="Input 7 7 19 2" xfId="14380"/>
    <cellStyle name="Input 7 7 19 3" xfId="14381"/>
    <cellStyle name="Input 7 7 19 4" xfId="45104"/>
    <cellStyle name="Input 7 7 2" xfId="14382"/>
    <cellStyle name="Input 7 7 2 2" xfId="14383"/>
    <cellStyle name="Input 7 7 2 3" xfId="14384"/>
    <cellStyle name="Input 7 7 2 4" xfId="45105"/>
    <cellStyle name="Input 7 7 20" xfId="14385"/>
    <cellStyle name="Input 7 7 20 2" xfId="14386"/>
    <cellStyle name="Input 7 7 20 3" xfId="45106"/>
    <cellStyle name="Input 7 7 20 4" xfId="45107"/>
    <cellStyle name="Input 7 7 21" xfId="45108"/>
    <cellStyle name="Input 7 7 22" xfId="45109"/>
    <cellStyle name="Input 7 7 3" xfId="14387"/>
    <cellStyle name="Input 7 7 3 2" xfId="14388"/>
    <cellStyle name="Input 7 7 3 3" xfId="14389"/>
    <cellStyle name="Input 7 7 3 4" xfId="45110"/>
    <cellStyle name="Input 7 7 4" xfId="14390"/>
    <cellStyle name="Input 7 7 4 2" xfId="14391"/>
    <cellStyle name="Input 7 7 4 3" xfId="14392"/>
    <cellStyle name="Input 7 7 4 4" xfId="45111"/>
    <cellStyle name="Input 7 7 5" xfId="14393"/>
    <cellStyle name="Input 7 7 5 2" xfId="14394"/>
    <cellStyle name="Input 7 7 5 3" xfId="14395"/>
    <cellStyle name="Input 7 7 5 4" xfId="45112"/>
    <cellStyle name="Input 7 7 6" xfId="14396"/>
    <cellStyle name="Input 7 7 6 2" xfId="14397"/>
    <cellStyle name="Input 7 7 6 3" xfId="14398"/>
    <cellStyle name="Input 7 7 6 4" xfId="45113"/>
    <cellStyle name="Input 7 7 7" xfId="14399"/>
    <cellStyle name="Input 7 7 7 2" xfId="14400"/>
    <cellStyle name="Input 7 7 7 3" xfId="14401"/>
    <cellStyle name="Input 7 7 7 4" xfId="45114"/>
    <cellStyle name="Input 7 7 8" xfId="14402"/>
    <cellStyle name="Input 7 7 8 2" xfId="14403"/>
    <cellStyle name="Input 7 7 8 3" xfId="14404"/>
    <cellStyle name="Input 7 7 8 4" xfId="45115"/>
    <cellStyle name="Input 7 7 9" xfId="14405"/>
    <cellStyle name="Input 7 7 9 2" xfId="14406"/>
    <cellStyle name="Input 7 7 9 3" xfId="14407"/>
    <cellStyle name="Input 7 7 9 4" xfId="45116"/>
    <cellStyle name="Input 7 8" xfId="14408"/>
    <cellStyle name="Input 7 8 10" xfId="14409"/>
    <cellStyle name="Input 7 8 10 2" xfId="14410"/>
    <cellStyle name="Input 7 8 10 3" xfId="14411"/>
    <cellStyle name="Input 7 8 10 4" xfId="45117"/>
    <cellStyle name="Input 7 8 11" xfId="14412"/>
    <cellStyle name="Input 7 8 11 2" xfId="14413"/>
    <cellStyle name="Input 7 8 11 3" xfId="14414"/>
    <cellStyle name="Input 7 8 11 4" xfId="45118"/>
    <cellStyle name="Input 7 8 12" xfId="14415"/>
    <cellStyle name="Input 7 8 12 2" xfId="14416"/>
    <cellStyle name="Input 7 8 12 3" xfId="14417"/>
    <cellStyle name="Input 7 8 12 4" xfId="45119"/>
    <cellStyle name="Input 7 8 13" xfId="14418"/>
    <cellStyle name="Input 7 8 13 2" xfId="14419"/>
    <cellStyle name="Input 7 8 13 3" xfId="14420"/>
    <cellStyle name="Input 7 8 13 4" xfId="45120"/>
    <cellStyle name="Input 7 8 14" xfId="14421"/>
    <cellStyle name="Input 7 8 14 2" xfId="14422"/>
    <cellStyle name="Input 7 8 14 3" xfId="14423"/>
    <cellStyle name="Input 7 8 14 4" xfId="45121"/>
    <cellStyle name="Input 7 8 15" xfId="14424"/>
    <cellStyle name="Input 7 8 15 2" xfId="14425"/>
    <cellStyle name="Input 7 8 15 3" xfId="14426"/>
    <cellStyle name="Input 7 8 15 4" xfId="45122"/>
    <cellStyle name="Input 7 8 16" xfId="14427"/>
    <cellStyle name="Input 7 8 16 2" xfId="14428"/>
    <cellStyle name="Input 7 8 16 3" xfId="14429"/>
    <cellStyle name="Input 7 8 16 4" xfId="45123"/>
    <cellStyle name="Input 7 8 17" xfId="14430"/>
    <cellStyle name="Input 7 8 17 2" xfId="14431"/>
    <cellStyle name="Input 7 8 17 3" xfId="14432"/>
    <cellStyle name="Input 7 8 17 4" xfId="45124"/>
    <cellStyle name="Input 7 8 18" xfId="14433"/>
    <cellStyle name="Input 7 8 18 2" xfId="14434"/>
    <cellStyle name="Input 7 8 18 3" xfId="14435"/>
    <cellStyle name="Input 7 8 18 4" xfId="45125"/>
    <cellStyle name="Input 7 8 19" xfId="14436"/>
    <cellStyle name="Input 7 8 19 2" xfId="14437"/>
    <cellStyle name="Input 7 8 19 3" xfId="14438"/>
    <cellStyle name="Input 7 8 19 4" xfId="45126"/>
    <cellStyle name="Input 7 8 2" xfId="14439"/>
    <cellStyle name="Input 7 8 2 2" xfId="14440"/>
    <cellStyle name="Input 7 8 2 3" xfId="14441"/>
    <cellStyle name="Input 7 8 2 4" xfId="45127"/>
    <cellStyle name="Input 7 8 20" xfId="14442"/>
    <cellStyle name="Input 7 8 20 2" xfId="14443"/>
    <cellStyle name="Input 7 8 20 3" xfId="45128"/>
    <cellStyle name="Input 7 8 20 4" xfId="45129"/>
    <cellStyle name="Input 7 8 21" xfId="45130"/>
    <cellStyle name="Input 7 8 22" xfId="45131"/>
    <cellStyle name="Input 7 8 3" xfId="14444"/>
    <cellStyle name="Input 7 8 3 2" xfId="14445"/>
    <cellStyle name="Input 7 8 3 3" xfId="14446"/>
    <cellStyle name="Input 7 8 3 4" xfId="45132"/>
    <cellStyle name="Input 7 8 4" xfId="14447"/>
    <cellStyle name="Input 7 8 4 2" xfId="14448"/>
    <cellStyle name="Input 7 8 4 3" xfId="14449"/>
    <cellStyle name="Input 7 8 4 4" xfId="45133"/>
    <cellStyle name="Input 7 8 5" xfId="14450"/>
    <cellStyle name="Input 7 8 5 2" xfId="14451"/>
    <cellStyle name="Input 7 8 5 3" xfId="14452"/>
    <cellStyle name="Input 7 8 5 4" xfId="45134"/>
    <cellStyle name="Input 7 8 6" xfId="14453"/>
    <cellStyle name="Input 7 8 6 2" xfId="14454"/>
    <cellStyle name="Input 7 8 6 3" xfId="14455"/>
    <cellStyle name="Input 7 8 6 4" xfId="45135"/>
    <cellStyle name="Input 7 8 7" xfId="14456"/>
    <cellStyle name="Input 7 8 7 2" xfId="14457"/>
    <cellStyle name="Input 7 8 7 3" xfId="14458"/>
    <cellStyle name="Input 7 8 7 4" xfId="45136"/>
    <cellStyle name="Input 7 8 8" xfId="14459"/>
    <cellStyle name="Input 7 8 8 2" xfId="14460"/>
    <cellStyle name="Input 7 8 8 3" xfId="14461"/>
    <cellStyle name="Input 7 8 8 4" xfId="45137"/>
    <cellStyle name="Input 7 8 9" xfId="14462"/>
    <cellStyle name="Input 7 8 9 2" xfId="14463"/>
    <cellStyle name="Input 7 8 9 3" xfId="14464"/>
    <cellStyle name="Input 7 8 9 4" xfId="45138"/>
    <cellStyle name="Input 7 9" xfId="14465"/>
    <cellStyle name="Input 7 9 10" xfId="14466"/>
    <cellStyle name="Input 7 9 10 2" xfId="14467"/>
    <cellStyle name="Input 7 9 10 3" xfId="14468"/>
    <cellStyle name="Input 7 9 10 4" xfId="45139"/>
    <cellStyle name="Input 7 9 11" xfId="14469"/>
    <cellStyle name="Input 7 9 11 2" xfId="14470"/>
    <cellStyle name="Input 7 9 11 3" xfId="14471"/>
    <cellStyle name="Input 7 9 11 4" xfId="45140"/>
    <cellStyle name="Input 7 9 12" xfId="14472"/>
    <cellStyle name="Input 7 9 12 2" xfId="14473"/>
    <cellStyle name="Input 7 9 12 3" xfId="14474"/>
    <cellStyle name="Input 7 9 12 4" xfId="45141"/>
    <cellStyle name="Input 7 9 13" xfId="14475"/>
    <cellStyle name="Input 7 9 13 2" xfId="14476"/>
    <cellStyle name="Input 7 9 13 3" xfId="14477"/>
    <cellStyle name="Input 7 9 13 4" xfId="45142"/>
    <cellStyle name="Input 7 9 14" xfId="14478"/>
    <cellStyle name="Input 7 9 14 2" xfId="14479"/>
    <cellStyle name="Input 7 9 14 3" xfId="14480"/>
    <cellStyle name="Input 7 9 14 4" xfId="45143"/>
    <cellStyle name="Input 7 9 15" xfId="14481"/>
    <cellStyle name="Input 7 9 15 2" xfId="14482"/>
    <cellStyle name="Input 7 9 15 3" xfId="14483"/>
    <cellStyle name="Input 7 9 15 4" xfId="45144"/>
    <cellStyle name="Input 7 9 16" xfId="14484"/>
    <cellStyle name="Input 7 9 16 2" xfId="14485"/>
    <cellStyle name="Input 7 9 16 3" xfId="14486"/>
    <cellStyle name="Input 7 9 16 4" xfId="45145"/>
    <cellStyle name="Input 7 9 17" xfId="14487"/>
    <cellStyle name="Input 7 9 17 2" xfId="14488"/>
    <cellStyle name="Input 7 9 17 3" xfId="14489"/>
    <cellStyle name="Input 7 9 17 4" xfId="45146"/>
    <cellStyle name="Input 7 9 18" xfId="14490"/>
    <cellStyle name="Input 7 9 18 2" xfId="14491"/>
    <cellStyle name="Input 7 9 18 3" xfId="14492"/>
    <cellStyle name="Input 7 9 18 4" xfId="45147"/>
    <cellStyle name="Input 7 9 19" xfId="14493"/>
    <cellStyle name="Input 7 9 19 2" xfId="14494"/>
    <cellStyle name="Input 7 9 19 3" xfId="14495"/>
    <cellStyle name="Input 7 9 19 4" xfId="45148"/>
    <cellStyle name="Input 7 9 2" xfId="14496"/>
    <cellStyle name="Input 7 9 2 2" xfId="14497"/>
    <cellStyle name="Input 7 9 2 3" xfId="14498"/>
    <cellStyle name="Input 7 9 2 4" xfId="45149"/>
    <cellStyle name="Input 7 9 20" xfId="14499"/>
    <cellStyle name="Input 7 9 20 2" xfId="14500"/>
    <cellStyle name="Input 7 9 20 3" xfId="45150"/>
    <cellStyle name="Input 7 9 20 4" xfId="45151"/>
    <cellStyle name="Input 7 9 21" xfId="45152"/>
    <cellStyle name="Input 7 9 22" xfId="45153"/>
    <cellStyle name="Input 7 9 3" xfId="14501"/>
    <cellStyle name="Input 7 9 3 2" xfId="14502"/>
    <cellStyle name="Input 7 9 3 3" xfId="14503"/>
    <cellStyle name="Input 7 9 3 4" xfId="45154"/>
    <cellStyle name="Input 7 9 4" xfId="14504"/>
    <cellStyle name="Input 7 9 4 2" xfId="14505"/>
    <cellStyle name="Input 7 9 4 3" xfId="14506"/>
    <cellStyle name="Input 7 9 4 4" xfId="45155"/>
    <cellStyle name="Input 7 9 5" xfId="14507"/>
    <cellStyle name="Input 7 9 5 2" xfId="14508"/>
    <cellStyle name="Input 7 9 5 3" xfId="14509"/>
    <cellStyle name="Input 7 9 5 4" xfId="45156"/>
    <cellStyle name="Input 7 9 6" xfId="14510"/>
    <cellStyle name="Input 7 9 6 2" xfId="14511"/>
    <cellStyle name="Input 7 9 6 3" xfId="14512"/>
    <cellStyle name="Input 7 9 6 4" xfId="45157"/>
    <cellStyle name="Input 7 9 7" xfId="14513"/>
    <cellStyle name="Input 7 9 7 2" xfId="14514"/>
    <cellStyle name="Input 7 9 7 3" xfId="14515"/>
    <cellStyle name="Input 7 9 7 4" xfId="45158"/>
    <cellStyle name="Input 7 9 8" xfId="14516"/>
    <cellStyle name="Input 7 9 8 2" xfId="14517"/>
    <cellStyle name="Input 7 9 8 3" xfId="14518"/>
    <cellStyle name="Input 7 9 8 4" xfId="45159"/>
    <cellStyle name="Input 7 9 9" xfId="14519"/>
    <cellStyle name="Input 7 9 9 2" xfId="14520"/>
    <cellStyle name="Input 7 9 9 3" xfId="14521"/>
    <cellStyle name="Input 7 9 9 4" xfId="45160"/>
    <cellStyle name="Input 8" xfId="14522"/>
    <cellStyle name="Input 8 10" xfId="14523"/>
    <cellStyle name="Input 8 10 2" xfId="14524"/>
    <cellStyle name="Input 8 10 3" xfId="14525"/>
    <cellStyle name="Input 8 10 4" xfId="45161"/>
    <cellStyle name="Input 8 11" xfId="14526"/>
    <cellStyle name="Input 8 11 2" xfId="14527"/>
    <cellStyle name="Input 8 11 3" xfId="14528"/>
    <cellStyle name="Input 8 11 4" xfId="45162"/>
    <cellStyle name="Input 8 12" xfId="14529"/>
    <cellStyle name="Input 8 12 2" xfId="14530"/>
    <cellStyle name="Input 8 12 3" xfId="14531"/>
    <cellStyle name="Input 8 12 4" xfId="45163"/>
    <cellStyle name="Input 8 13" xfId="14532"/>
    <cellStyle name="Input 8 13 2" xfId="14533"/>
    <cellStyle name="Input 8 13 3" xfId="14534"/>
    <cellStyle name="Input 8 13 4" xfId="45164"/>
    <cellStyle name="Input 8 14" xfId="14535"/>
    <cellStyle name="Input 8 14 2" xfId="14536"/>
    <cellStyle name="Input 8 14 3" xfId="14537"/>
    <cellStyle name="Input 8 14 4" xfId="45165"/>
    <cellStyle name="Input 8 15" xfId="14538"/>
    <cellStyle name="Input 8 15 2" xfId="14539"/>
    <cellStyle name="Input 8 15 3" xfId="14540"/>
    <cellStyle name="Input 8 15 4" xfId="45166"/>
    <cellStyle name="Input 8 16" xfId="14541"/>
    <cellStyle name="Input 8 16 2" xfId="14542"/>
    <cellStyle name="Input 8 16 3" xfId="14543"/>
    <cellStyle name="Input 8 16 4" xfId="45167"/>
    <cellStyle name="Input 8 17" xfId="14544"/>
    <cellStyle name="Input 8 17 2" xfId="14545"/>
    <cellStyle name="Input 8 17 3" xfId="14546"/>
    <cellStyle name="Input 8 17 4" xfId="45168"/>
    <cellStyle name="Input 8 18" xfId="14547"/>
    <cellStyle name="Input 8 18 2" xfId="14548"/>
    <cellStyle name="Input 8 18 3" xfId="14549"/>
    <cellStyle name="Input 8 18 4" xfId="45169"/>
    <cellStyle name="Input 8 19" xfId="14550"/>
    <cellStyle name="Input 8 19 2" xfId="14551"/>
    <cellStyle name="Input 8 19 3" xfId="14552"/>
    <cellStyle name="Input 8 19 4" xfId="45170"/>
    <cellStyle name="Input 8 2" xfId="14553"/>
    <cellStyle name="Input 8 2 2" xfId="14554"/>
    <cellStyle name="Input 8 2 3" xfId="14555"/>
    <cellStyle name="Input 8 2 4" xfId="45171"/>
    <cellStyle name="Input 8 20" xfId="14556"/>
    <cellStyle name="Input 8 20 2" xfId="14557"/>
    <cellStyle name="Input 8 20 3" xfId="45172"/>
    <cellStyle name="Input 8 20 4" xfId="45173"/>
    <cellStyle name="Input 8 21" xfId="45174"/>
    <cellStyle name="Input 8 22" xfId="45175"/>
    <cellStyle name="Input 8 3" xfId="14558"/>
    <cellStyle name="Input 8 3 2" xfId="14559"/>
    <cellStyle name="Input 8 3 3" xfId="14560"/>
    <cellStyle name="Input 8 3 4" xfId="45176"/>
    <cellStyle name="Input 8 4" xfId="14561"/>
    <cellStyle name="Input 8 4 2" xfId="14562"/>
    <cellStyle name="Input 8 4 3" xfId="14563"/>
    <cellStyle name="Input 8 4 4" xfId="45177"/>
    <cellStyle name="Input 8 5" xfId="14564"/>
    <cellStyle name="Input 8 5 2" xfId="14565"/>
    <cellStyle name="Input 8 5 3" xfId="14566"/>
    <cellStyle name="Input 8 5 4" xfId="45178"/>
    <cellStyle name="Input 8 6" xfId="14567"/>
    <cellStyle name="Input 8 6 2" xfId="14568"/>
    <cellStyle name="Input 8 6 3" xfId="14569"/>
    <cellStyle name="Input 8 6 4" xfId="45179"/>
    <cellStyle name="Input 8 7" xfId="14570"/>
    <cellStyle name="Input 8 7 2" xfId="14571"/>
    <cellStyle name="Input 8 7 3" xfId="14572"/>
    <cellStyle name="Input 8 7 4" xfId="45180"/>
    <cellStyle name="Input 8 8" xfId="14573"/>
    <cellStyle name="Input 8 8 2" xfId="14574"/>
    <cellStyle name="Input 8 8 3" xfId="14575"/>
    <cellStyle name="Input 8 8 4" xfId="45181"/>
    <cellStyle name="Input 8 9" xfId="14576"/>
    <cellStyle name="Input 8 9 2" xfId="14577"/>
    <cellStyle name="Input 8 9 3" xfId="14578"/>
    <cellStyle name="Input 8 9 4" xfId="45182"/>
    <cellStyle name="Input 9" xfId="14579"/>
    <cellStyle name="Input 9 10" xfId="14580"/>
    <cellStyle name="Input 9 10 2" xfId="14581"/>
    <cellStyle name="Input 9 10 3" xfId="14582"/>
    <cellStyle name="Input 9 10 4" xfId="45183"/>
    <cellStyle name="Input 9 11" xfId="14583"/>
    <cellStyle name="Input 9 11 2" xfId="14584"/>
    <cellStyle name="Input 9 11 3" xfId="14585"/>
    <cellStyle name="Input 9 11 4" xfId="45184"/>
    <cellStyle name="Input 9 12" xfId="14586"/>
    <cellStyle name="Input 9 12 2" xfId="14587"/>
    <cellStyle name="Input 9 12 3" xfId="14588"/>
    <cellStyle name="Input 9 12 4" xfId="45185"/>
    <cellStyle name="Input 9 13" xfId="14589"/>
    <cellStyle name="Input 9 13 2" xfId="14590"/>
    <cellStyle name="Input 9 13 3" xfId="14591"/>
    <cellStyle name="Input 9 13 4" xfId="45186"/>
    <cellStyle name="Input 9 14" xfId="14592"/>
    <cellStyle name="Input 9 14 2" xfId="14593"/>
    <cellStyle name="Input 9 14 3" xfId="14594"/>
    <cellStyle name="Input 9 14 4" xfId="45187"/>
    <cellStyle name="Input 9 15" xfId="14595"/>
    <cellStyle name="Input 9 15 2" xfId="14596"/>
    <cellStyle name="Input 9 15 3" xfId="14597"/>
    <cellStyle name="Input 9 15 4" xfId="45188"/>
    <cellStyle name="Input 9 16" xfId="14598"/>
    <cellStyle name="Input 9 16 2" xfId="14599"/>
    <cellStyle name="Input 9 16 3" xfId="14600"/>
    <cellStyle name="Input 9 16 4" xfId="45189"/>
    <cellStyle name="Input 9 17" xfId="14601"/>
    <cellStyle name="Input 9 17 2" xfId="14602"/>
    <cellStyle name="Input 9 17 3" xfId="14603"/>
    <cellStyle name="Input 9 17 4" xfId="45190"/>
    <cellStyle name="Input 9 18" xfId="14604"/>
    <cellStyle name="Input 9 18 2" xfId="14605"/>
    <cellStyle name="Input 9 18 3" xfId="14606"/>
    <cellStyle name="Input 9 18 4" xfId="45191"/>
    <cellStyle name="Input 9 19" xfId="14607"/>
    <cellStyle name="Input 9 19 2" xfId="14608"/>
    <cellStyle name="Input 9 19 3" xfId="14609"/>
    <cellStyle name="Input 9 19 4" xfId="45192"/>
    <cellStyle name="Input 9 2" xfId="14610"/>
    <cellStyle name="Input 9 2 2" xfId="14611"/>
    <cellStyle name="Input 9 2 3" xfId="14612"/>
    <cellStyle name="Input 9 2 4" xfId="45193"/>
    <cellStyle name="Input 9 20" xfId="14613"/>
    <cellStyle name="Input 9 20 2" xfId="14614"/>
    <cellStyle name="Input 9 20 3" xfId="45194"/>
    <cellStyle name="Input 9 20 4" xfId="45195"/>
    <cellStyle name="Input 9 21" xfId="45196"/>
    <cellStyle name="Input 9 22" xfId="45197"/>
    <cellStyle name="Input 9 3" xfId="14615"/>
    <cellStyle name="Input 9 3 2" xfId="14616"/>
    <cellStyle name="Input 9 3 3" xfId="14617"/>
    <cellStyle name="Input 9 3 4" xfId="45198"/>
    <cellStyle name="Input 9 4" xfId="14618"/>
    <cellStyle name="Input 9 4 2" xfId="14619"/>
    <cellStyle name="Input 9 4 3" xfId="14620"/>
    <cellStyle name="Input 9 4 4" xfId="45199"/>
    <cellStyle name="Input 9 5" xfId="14621"/>
    <cellStyle name="Input 9 5 2" xfId="14622"/>
    <cellStyle name="Input 9 5 3" xfId="14623"/>
    <cellStyle name="Input 9 5 4" xfId="45200"/>
    <cellStyle name="Input 9 6" xfId="14624"/>
    <cellStyle name="Input 9 6 2" xfId="14625"/>
    <cellStyle name="Input 9 6 3" xfId="14626"/>
    <cellStyle name="Input 9 6 4" xfId="45201"/>
    <cellStyle name="Input 9 7" xfId="14627"/>
    <cellStyle name="Input 9 7 2" xfId="14628"/>
    <cellStyle name="Input 9 7 3" xfId="14629"/>
    <cellStyle name="Input 9 7 4" xfId="45202"/>
    <cellStyle name="Input 9 8" xfId="14630"/>
    <cellStyle name="Input 9 8 2" xfId="14631"/>
    <cellStyle name="Input 9 8 3" xfId="14632"/>
    <cellStyle name="Input 9 8 4" xfId="45203"/>
    <cellStyle name="Input 9 9" xfId="14633"/>
    <cellStyle name="Input 9 9 2" xfId="14634"/>
    <cellStyle name="Input 9 9 3" xfId="14635"/>
    <cellStyle name="Input 9 9 4" xfId="45204"/>
    <cellStyle name="Linked Cell 10" xfId="14636"/>
    <cellStyle name="Linked Cell 10 2" xfId="45205"/>
    <cellStyle name="Linked Cell 11" xfId="14637"/>
    <cellStyle name="Linked Cell 11 2" xfId="45206"/>
    <cellStyle name="Linked Cell 12" xfId="14638"/>
    <cellStyle name="Linked Cell 12 10" xfId="14639"/>
    <cellStyle name="Linked Cell 12 10 2" xfId="45207"/>
    <cellStyle name="Linked Cell 12 11" xfId="14640"/>
    <cellStyle name="Linked Cell 12 11 2" xfId="45208"/>
    <cellStyle name="Linked Cell 12 12" xfId="14641"/>
    <cellStyle name="Linked Cell 12 12 2" xfId="45209"/>
    <cellStyle name="Linked Cell 12 13" xfId="14642"/>
    <cellStyle name="Linked Cell 12 13 2" xfId="45210"/>
    <cellStyle name="Linked Cell 12 14" xfId="14643"/>
    <cellStyle name="Linked Cell 12 14 2" xfId="45211"/>
    <cellStyle name="Linked Cell 12 15" xfId="14644"/>
    <cellStyle name="Linked Cell 12 15 2" xfId="45212"/>
    <cellStyle name="Linked Cell 12 16" xfId="14645"/>
    <cellStyle name="Linked Cell 12 16 2" xfId="45213"/>
    <cellStyle name="Linked Cell 12 17" xfId="14646"/>
    <cellStyle name="Linked Cell 12 17 2" xfId="45214"/>
    <cellStyle name="Linked Cell 12 18" xfId="14647"/>
    <cellStyle name="Linked Cell 12 18 2" xfId="45215"/>
    <cellStyle name="Linked Cell 12 19" xfId="14648"/>
    <cellStyle name="Linked Cell 12 19 2" xfId="45216"/>
    <cellStyle name="Linked Cell 12 2" xfId="14649"/>
    <cellStyle name="Linked Cell 12 2 2" xfId="45217"/>
    <cellStyle name="Linked Cell 12 20" xfId="14650"/>
    <cellStyle name="Linked Cell 12 20 2" xfId="45218"/>
    <cellStyle name="Linked Cell 12 21" xfId="14651"/>
    <cellStyle name="Linked Cell 12 21 2" xfId="45219"/>
    <cellStyle name="Linked Cell 12 22" xfId="14652"/>
    <cellStyle name="Linked Cell 12 22 2" xfId="45220"/>
    <cellStyle name="Linked Cell 12 23" xfId="14653"/>
    <cellStyle name="Linked Cell 12 23 2" xfId="45221"/>
    <cellStyle name="Linked Cell 12 24" xfId="14654"/>
    <cellStyle name="Linked Cell 12 24 2" xfId="45222"/>
    <cellStyle name="Linked Cell 12 25" xfId="14655"/>
    <cellStyle name="Linked Cell 12 25 2" xfId="45223"/>
    <cellStyle name="Linked Cell 12 26" xfId="14656"/>
    <cellStyle name="Linked Cell 12 26 2" xfId="45224"/>
    <cellStyle name="Linked Cell 12 27" xfId="14657"/>
    <cellStyle name="Linked Cell 12 27 2" xfId="45225"/>
    <cellStyle name="Linked Cell 12 28" xfId="14658"/>
    <cellStyle name="Linked Cell 12 28 2" xfId="45226"/>
    <cellStyle name="Linked Cell 12 29" xfId="14659"/>
    <cellStyle name="Linked Cell 12 29 2" xfId="45227"/>
    <cellStyle name="Linked Cell 12 3" xfId="14660"/>
    <cellStyle name="Linked Cell 12 3 2" xfId="45228"/>
    <cellStyle name="Linked Cell 12 30" xfId="14661"/>
    <cellStyle name="Linked Cell 12 30 2" xfId="45229"/>
    <cellStyle name="Linked Cell 12 31" xfId="45230"/>
    <cellStyle name="Linked Cell 12 4" xfId="14662"/>
    <cellStyle name="Linked Cell 12 4 2" xfId="45231"/>
    <cellStyle name="Linked Cell 12 5" xfId="14663"/>
    <cellStyle name="Linked Cell 12 5 2" xfId="45232"/>
    <cellStyle name="Linked Cell 12 6" xfId="14664"/>
    <cellStyle name="Linked Cell 12 6 2" xfId="45233"/>
    <cellStyle name="Linked Cell 12 7" xfId="14665"/>
    <cellStyle name="Linked Cell 12 7 2" xfId="45234"/>
    <cellStyle name="Linked Cell 12 8" xfId="14666"/>
    <cellStyle name="Linked Cell 12 8 2" xfId="45235"/>
    <cellStyle name="Linked Cell 12 9" xfId="14667"/>
    <cellStyle name="Linked Cell 12 9 2" xfId="45236"/>
    <cellStyle name="Linked Cell 13" xfId="14668"/>
    <cellStyle name="Linked Cell 13 2" xfId="45237"/>
    <cellStyle name="Linked Cell 14" xfId="14669"/>
    <cellStyle name="Linked Cell 14 2" xfId="45238"/>
    <cellStyle name="Linked Cell 15" xfId="14670"/>
    <cellStyle name="Linked Cell 15 2" xfId="45239"/>
    <cellStyle name="Linked Cell 16" xfId="14671"/>
    <cellStyle name="Linked Cell 17" xfId="14672"/>
    <cellStyle name="Linked Cell 18" xfId="14673"/>
    <cellStyle name="Linked Cell 2" xfId="14674"/>
    <cellStyle name="Linked Cell 2 10" xfId="14675"/>
    <cellStyle name="Linked Cell 2 11" xfId="14676"/>
    <cellStyle name="Linked Cell 2 2" xfId="14677"/>
    <cellStyle name="Linked Cell 2 2 2" xfId="45240"/>
    <cellStyle name="Linked Cell 2 3" xfId="14678"/>
    <cellStyle name="Linked Cell 2 3 2" xfId="45241"/>
    <cellStyle name="Linked Cell 2 4" xfId="14679"/>
    <cellStyle name="Linked Cell 2 4 2" xfId="45242"/>
    <cellStyle name="Linked Cell 2 5" xfId="14680"/>
    <cellStyle name="Linked Cell 2 5 2" xfId="45243"/>
    <cellStyle name="Linked Cell 2 6" xfId="14681"/>
    <cellStyle name="Linked Cell 2 6 2" xfId="45244"/>
    <cellStyle name="Linked Cell 2 7" xfId="14682"/>
    <cellStyle name="Linked Cell 2 7 2" xfId="45245"/>
    <cellStyle name="Linked Cell 2 8" xfId="14683"/>
    <cellStyle name="Linked Cell 2 8 2" xfId="45246"/>
    <cellStyle name="Linked Cell 2 9" xfId="14684"/>
    <cellStyle name="Linked Cell 3" xfId="14685"/>
    <cellStyle name="Linked Cell 3 2" xfId="14686"/>
    <cellStyle name="Linked Cell 3 2 2" xfId="45247"/>
    <cellStyle name="Linked Cell 3 3" xfId="45248"/>
    <cellStyle name="Linked Cell 4" xfId="14687"/>
    <cellStyle name="Linked Cell 4 2" xfId="14688"/>
    <cellStyle name="Linked Cell 4 2 2" xfId="45249"/>
    <cellStyle name="Linked Cell 4 3" xfId="45250"/>
    <cellStyle name="Linked Cell 5" xfId="14689"/>
    <cellStyle name="Linked Cell 5 2" xfId="14690"/>
    <cellStyle name="Linked Cell 5 2 2" xfId="45251"/>
    <cellStyle name="Linked Cell 5 3" xfId="45252"/>
    <cellStyle name="Linked Cell 6" xfId="14691"/>
    <cellStyle name="Linked Cell 6 2" xfId="14692"/>
    <cellStyle name="Linked Cell 6 2 2" xfId="45253"/>
    <cellStyle name="Linked Cell 6 3" xfId="45254"/>
    <cellStyle name="Linked Cell 7" xfId="14693"/>
    <cellStyle name="Linked Cell 7 10" xfId="14694"/>
    <cellStyle name="Linked Cell 7 10 2" xfId="45255"/>
    <cellStyle name="Linked Cell 7 11" xfId="14695"/>
    <cellStyle name="Linked Cell 7 11 2" xfId="45256"/>
    <cellStyle name="Linked Cell 7 12" xfId="45257"/>
    <cellStyle name="Linked Cell 7 2" xfId="14696"/>
    <cellStyle name="Linked Cell 7 2 2" xfId="45258"/>
    <cellStyle name="Linked Cell 7 3" xfId="14697"/>
    <cellStyle name="Linked Cell 7 3 2" xfId="45259"/>
    <cellStyle name="Linked Cell 7 4" xfId="14698"/>
    <cellStyle name="Linked Cell 7 4 2" xfId="45260"/>
    <cellStyle name="Linked Cell 7 5" xfId="14699"/>
    <cellStyle name="Linked Cell 7 5 2" xfId="45261"/>
    <cellStyle name="Linked Cell 7 6" xfId="14700"/>
    <cellStyle name="Linked Cell 7 6 2" xfId="45262"/>
    <cellStyle name="Linked Cell 7 7" xfId="14701"/>
    <cellStyle name="Linked Cell 7 7 2" xfId="45263"/>
    <cellStyle name="Linked Cell 7 8" xfId="14702"/>
    <cellStyle name="Linked Cell 7 8 2" xfId="45264"/>
    <cellStyle name="Linked Cell 7 9" xfId="14703"/>
    <cellStyle name="Linked Cell 7 9 2" xfId="45265"/>
    <cellStyle name="Linked Cell 8" xfId="14704"/>
    <cellStyle name="Linked Cell 8 2" xfId="45266"/>
    <cellStyle name="Linked Cell 9" xfId="14705"/>
    <cellStyle name="Linked Cell 9 2" xfId="45267"/>
    <cellStyle name="Neutral 10" xfId="14706"/>
    <cellStyle name="Neutral 10 2" xfId="45268"/>
    <cellStyle name="Neutral 11" xfId="14707"/>
    <cellStyle name="Neutral 11 2" xfId="45269"/>
    <cellStyle name="Neutral 12" xfId="14708"/>
    <cellStyle name="Neutral 12 10" xfId="14709"/>
    <cellStyle name="Neutral 12 10 2" xfId="45270"/>
    <cellStyle name="Neutral 12 11" xfId="14710"/>
    <cellStyle name="Neutral 12 11 2" xfId="45271"/>
    <cellStyle name="Neutral 12 12" xfId="14711"/>
    <cellStyle name="Neutral 12 12 2" xfId="45272"/>
    <cellStyle name="Neutral 12 13" xfId="14712"/>
    <cellStyle name="Neutral 12 13 2" xfId="45273"/>
    <cellStyle name="Neutral 12 14" xfId="14713"/>
    <cellStyle name="Neutral 12 14 2" xfId="45274"/>
    <cellStyle name="Neutral 12 15" xfId="14714"/>
    <cellStyle name="Neutral 12 15 2" xfId="45275"/>
    <cellStyle name="Neutral 12 16" xfId="14715"/>
    <cellStyle name="Neutral 12 16 2" xfId="45276"/>
    <cellStyle name="Neutral 12 17" xfId="14716"/>
    <cellStyle name="Neutral 12 17 2" xfId="45277"/>
    <cellStyle name="Neutral 12 18" xfId="14717"/>
    <cellStyle name="Neutral 12 18 2" xfId="45278"/>
    <cellStyle name="Neutral 12 19" xfId="14718"/>
    <cellStyle name="Neutral 12 19 2" xfId="45279"/>
    <cellStyle name="Neutral 12 2" xfId="14719"/>
    <cellStyle name="Neutral 12 2 2" xfId="45280"/>
    <cellStyle name="Neutral 12 20" xfId="14720"/>
    <cellStyle name="Neutral 12 20 2" xfId="45281"/>
    <cellStyle name="Neutral 12 21" xfId="14721"/>
    <cellStyle name="Neutral 12 21 2" xfId="45282"/>
    <cellStyle name="Neutral 12 22" xfId="14722"/>
    <cellStyle name="Neutral 12 22 2" xfId="45283"/>
    <cellStyle name="Neutral 12 23" xfId="14723"/>
    <cellStyle name="Neutral 12 23 2" xfId="45284"/>
    <cellStyle name="Neutral 12 24" xfId="14724"/>
    <cellStyle name="Neutral 12 24 2" xfId="45285"/>
    <cellStyle name="Neutral 12 25" xfId="14725"/>
    <cellStyle name="Neutral 12 25 2" xfId="45286"/>
    <cellStyle name="Neutral 12 26" xfId="14726"/>
    <cellStyle name="Neutral 12 26 2" xfId="45287"/>
    <cellStyle name="Neutral 12 27" xfId="14727"/>
    <cellStyle name="Neutral 12 27 2" xfId="45288"/>
    <cellStyle name="Neutral 12 28" xfId="14728"/>
    <cellStyle name="Neutral 12 28 2" xfId="45289"/>
    <cellStyle name="Neutral 12 29" xfId="14729"/>
    <cellStyle name="Neutral 12 29 2" xfId="45290"/>
    <cellStyle name="Neutral 12 3" xfId="14730"/>
    <cellStyle name="Neutral 12 3 2" xfId="45291"/>
    <cellStyle name="Neutral 12 30" xfId="14731"/>
    <cellStyle name="Neutral 12 30 2" xfId="45292"/>
    <cellStyle name="Neutral 12 31" xfId="45293"/>
    <cellStyle name="Neutral 12 4" xfId="14732"/>
    <cellStyle name="Neutral 12 4 2" xfId="45294"/>
    <cellStyle name="Neutral 12 5" xfId="14733"/>
    <cellStyle name="Neutral 12 5 2" xfId="45295"/>
    <cellStyle name="Neutral 12 6" xfId="14734"/>
    <cellStyle name="Neutral 12 6 2" xfId="45296"/>
    <cellStyle name="Neutral 12 7" xfId="14735"/>
    <cellStyle name="Neutral 12 7 2" xfId="45297"/>
    <cellStyle name="Neutral 12 8" xfId="14736"/>
    <cellStyle name="Neutral 12 8 2" xfId="45298"/>
    <cellStyle name="Neutral 12 9" xfId="14737"/>
    <cellStyle name="Neutral 12 9 2" xfId="45299"/>
    <cellStyle name="Neutral 13" xfId="14738"/>
    <cellStyle name="Neutral 13 2" xfId="45300"/>
    <cellStyle name="Neutral 14" xfId="14739"/>
    <cellStyle name="Neutral 14 2" xfId="45301"/>
    <cellStyle name="Neutral 15" xfId="14740"/>
    <cellStyle name="Neutral 15 2" xfId="45302"/>
    <cellStyle name="Neutral 16" xfId="14741"/>
    <cellStyle name="Neutral 17" xfId="14742"/>
    <cellStyle name="Neutral 18" xfId="14743"/>
    <cellStyle name="Neutral 2" xfId="14744"/>
    <cellStyle name="Neutral 2 10" xfId="14745"/>
    <cellStyle name="Neutral 2 11" xfId="14746"/>
    <cellStyle name="Neutral 2 2" xfId="14747"/>
    <cellStyle name="Neutral 2 2 2" xfId="45303"/>
    <cellStyle name="Neutral 2 3" xfId="14748"/>
    <cellStyle name="Neutral 2 3 2" xfId="45304"/>
    <cellStyle name="Neutral 2 4" xfId="14749"/>
    <cellStyle name="Neutral 2 4 2" xfId="45305"/>
    <cellStyle name="Neutral 2 5" xfId="14750"/>
    <cellStyle name="Neutral 2 5 2" xfId="45306"/>
    <cellStyle name="Neutral 2 6" xfId="14751"/>
    <cellStyle name="Neutral 2 6 2" xfId="45307"/>
    <cellStyle name="Neutral 2 7" xfId="14752"/>
    <cellStyle name="Neutral 2 7 2" xfId="45308"/>
    <cellStyle name="Neutral 2 8" xfId="14753"/>
    <cellStyle name="Neutral 2 8 2" xfId="45309"/>
    <cellStyle name="Neutral 2 9" xfId="14754"/>
    <cellStyle name="Neutral 3" xfId="14755"/>
    <cellStyle name="Neutral 3 2" xfId="14756"/>
    <cellStyle name="Neutral 3 2 2" xfId="45310"/>
    <cellStyle name="Neutral 3 3" xfId="45311"/>
    <cellStyle name="Neutral 4" xfId="14757"/>
    <cellStyle name="Neutral 4 2" xfId="14758"/>
    <cellStyle name="Neutral 4 2 2" xfId="45312"/>
    <cellStyle name="Neutral 4 3" xfId="45313"/>
    <cellStyle name="Neutral 5" xfId="14759"/>
    <cellStyle name="Neutral 5 2" xfId="14760"/>
    <cellStyle name="Neutral 5 2 2" xfId="45314"/>
    <cellStyle name="Neutral 5 3" xfId="45315"/>
    <cellStyle name="Neutral 6" xfId="14761"/>
    <cellStyle name="Neutral 6 2" xfId="14762"/>
    <cellStyle name="Neutral 6 2 2" xfId="45316"/>
    <cellStyle name="Neutral 6 3" xfId="45317"/>
    <cellStyle name="Neutral 7" xfId="14763"/>
    <cellStyle name="Neutral 7 10" xfId="14764"/>
    <cellStyle name="Neutral 7 10 2" xfId="45318"/>
    <cellStyle name="Neutral 7 11" xfId="14765"/>
    <cellStyle name="Neutral 7 11 2" xfId="45319"/>
    <cellStyle name="Neutral 7 12" xfId="45320"/>
    <cellStyle name="Neutral 7 2" xfId="14766"/>
    <cellStyle name="Neutral 7 2 2" xfId="45321"/>
    <cellStyle name="Neutral 7 3" xfId="14767"/>
    <cellStyle name="Neutral 7 3 2" xfId="45322"/>
    <cellStyle name="Neutral 7 4" xfId="14768"/>
    <cellStyle name="Neutral 7 4 2" xfId="45323"/>
    <cellStyle name="Neutral 7 5" xfId="14769"/>
    <cellStyle name="Neutral 7 5 2" xfId="45324"/>
    <cellStyle name="Neutral 7 6" xfId="14770"/>
    <cellStyle name="Neutral 7 6 2" xfId="45325"/>
    <cellStyle name="Neutral 7 7" xfId="14771"/>
    <cellStyle name="Neutral 7 7 2" xfId="45326"/>
    <cellStyle name="Neutral 7 8" xfId="14772"/>
    <cellStyle name="Neutral 7 8 2" xfId="45327"/>
    <cellStyle name="Neutral 7 9" xfId="14773"/>
    <cellStyle name="Neutral 7 9 2" xfId="45328"/>
    <cellStyle name="Neutral 8" xfId="14774"/>
    <cellStyle name="Neutral 8 2" xfId="45329"/>
    <cellStyle name="Neutral 9" xfId="14775"/>
    <cellStyle name="Neutral 9 2" xfId="45330"/>
    <cellStyle name="Normal" xfId="0" builtinId="0"/>
    <cellStyle name="Normal 10" xfId="14776"/>
    <cellStyle name="Normal 10 10" xfId="14777"/>
    <cellStyle name="Normal 10 10 2" xfId="45331"/>
    <cellStyle name="Normal 10 11" xfId="14778"/>
    <cellStyle name="Normal 10 11 2" xfId="45332"/>
    <cellStyle name="Normal 10 12" xfId="14779"/>
    <cellStyle name="Normal 10 12 2" xfId="45333"/>
    <cellStyle name="Normal 10 13" xfId="14780"/>
    <cellStyle name="Normal 10 13 2" xfId="45334"/>
    <cellStyle name="Normal 10 14" xfId="14781"/>
    <cellStyle name="Normal 10 14 2" xfId="45335"/>
    <cellStyle name="Normal 10 15" xfId="14782"/>
    <cellStyle name="Normal 10 15 2" xfId="45336"/>
    <cellStyle name="Normal 10 16" xfId="14783"/>
    <cellStyle name="Normal 10 16 2" xfId="45337"/>
    <cellStyle name="Normal 10 17" xfId="14784"/>
    <cellStyle name="Normal 10 17 2" xfId="45338"/>
    <cellStyle name="Normal 10 18" xfId="14785"/>
    <cellStyle name="Normal 10 18 2" xfId="45339"/>
    <cellStyle name="Normal 10 19" xfId="14786"/>
    <cellStyle name="Normal 10 19 2" xfId="45340"/>
    <cellStyle name="Normal 10 2" xfId="14787"/>
    <cellStyle name="Normal 10 2 2" xfId="45341"/>
    <cellStyle name="Normal 10 20" xfId="2"/>
    <cellStyle name="Normal 10 21" xfId="14788"/>
    <cellStyle name="Normal 10 22" xfId="14789"/>
    <cellStyle name="Normal 10 3" xfId="14790"/>
    <cellStyle name="Normal 10 3 2" xfId="45342"/>
    <cellStyle name="Normal 10 4" xfId="14791"/>
    <cellStyle name="Normal 10 4 2" xfId="45343"/>
    <cellStyle name="Normal 10 5" xfId="14792"/>
    <cellStyle name="Normal 10 5 2" xfId="45344"/>
    <cellStyle name="Normal 10 6" xfId="14793"/>
    <cellStyle name="Normal 10 6 2" xfId="45345"/>
    <cellStyle name="Normal 10 7" xfId="14794"/>
    <cellStyle name="Normal 10 7 2" xfId="45346"/>
    <cellStyle name="Normal 10 8" xfId="14795"/>
    <cellStyle name="Normal 10 8 2" xfId="45347"/>
    <cellStyle name="Normal 10 9" xfId="14796"/>
    <cellStyle name="Normal 10 9 2" xfId="45348"/>
    <cellStyle name="Normal 11" xfId="14797"/>
    <cellStyle name="Normal 11 2" xfId="14798"/>
    <cellStyle name="Normal 11 2 2" xfId="45349"/>
    <cellStyle name="Normal 11 3" xfId="45350"/>
    <cellStyle name="Normal 12" xfId="14799"/>
    <cellStyle name="Normal 12 2" xfId="14800"/>
    <cellStyle name="Normal 12 2 2" xfId="45351"/>
    <cellStyle name="Normal 12 3" xfId="45352"/>
    <cellStyle name="Normal 13" xfId="14801"/>
    <cellStyle name="Normal 13 2" xfId="14802"/>
    <cellStyle name="Normal 13 2 2" xfId="45353"/>
    <cellStyle name="Normal 13 3" xfId="45354"/>
    <cellStyle name="Normal 14" xfId="14803"/>
    <cellStyle name="Normal 14 2" xfId="14804"/>
    <cellStyle name="Normal 14 2 2" xfId="45355"/>
    <cellStyle name="Normal 14 3" xfId="14805"/>
    <cellStyle name="Normal 14 3 2" xfId="45356"/>
    <cellStyle name="Normal 14 4" xfId="14806"/>
    <cellStyle name="Normal 14 4 2" xfId="45357"/>
    <cellStyle name="Normal 14 5" xfId="14807"/>
    <cellStyle name="Normal 14 5 2" xfId="45358"/>
    <cellStyle name="Normal 14 6" xfId="14808"/>
    <cellStyle name="Normal 14 6 2" xfId="45359"/>
    <cellStyle name="Normal 14 7" xfId="14809"/>
    <cellStyle name="Normal 14 7 2" xfId="45360"/>
    <cellStyle name="Normal 14 8" xfId="45361"/>
    <cellStyle name="Normal 15" xfId="14810"/>
    <cellStyle name="Normal 15 2" xfId="14811"/>
    <cellStyle name="Normal 15 2 2" xfId="45362"/>
    <cellStyle name="Normal 15 3" xfId="14812"/>
    <cellStyle name="Normal 15 3 2" xfId="45363"/>
    <cellStyle name="Normal 15 4" xfId="14813"/>
    <cellStyle name="Normal 15 4 2" xfId="45364"/>
    <cellStyle name="Normal 15 5" xfId="14814"/>
    <cellStyle name="Normal 15 5 2" xfId="45365"/>
    <cellStyle name="Normal 15 6" xfId="14815"/>
    <cellStyle name="Normal 15 6 2" xfId="45366"/>
    <cellStyle name="Normal 15 7" xfId="14816"/>
    <cellStyle name="Normal 15 7 2" xfId="45367"/>
    <cellStyle name="Normal 15 8" xfId="45368"/>
    <cellStyle name="Normal 16" xfId="14817"/>
    <cellStyle name="Normal 16 2" xfId="14818"/>
    <cellStyle name="Normal 16 2 2" xfId="45369"/>
    <cellStyle name="Normal 16 3" xfId="45370"/>
    <cellStyle name="Normal 17" xfId="14819"/>
    <cellStyle name="Normal 17 2" xfId="14820"/>
    <cellStyle name="Normal 17 2 2" xfId="45371"/>
    <cellStyle name="Normal 17 3" xfId="14821"/>
    <cellStyle name="Normal 17 3 2" xfId="45372"/>
    <cellStyle name="Normal 17 4" xfId="14822"/>
    <cellStyle name="Normal 17 4 2" xfId="14823"/>
    <cellStyle name="Normal 17 4 2 2" xfId="14824"/>
    <cellStyle name="Normal 17 4 3" xfId="14825"/>
    <cellStyle name="Normal 17 5" xfId="14826"/>
    <cellStyle name="Normal 17 5 2" xfId="14827"/>
    <cellStyle name="Normal 17 5 2 2" xfId="14828"/>
    <cellStyle name="Normal 17 5 3" xfId="14829"/>
    <cellStyle name="Normal 17 6" xfId="14830"/>
    <cellStyle name="Normal 17 6 2" xfId="14831"/>
    <cellStyle name="Normal 17 6 2 2" xfId="14832"/>
    <cellStyle name="Normal 17 6 3" xfId="14833"/>
    <cellStyle name="Normal 17 7" xfId="14834"/>
    <cellStyle name="Normal 17 7 2" xfId="14835"/>
    <cellStyle name="Normal 17 8" xfId="14836"/>
    <cellStyle name="Normal 18" xfId="14837"/>
    <cellStyle name="Normal 18 2" xfId="14838"/>
    <cellStyle name="Normal 18 2 2" xfId="45373"/>
    <cellStyle name="Normal 18 3" xfId="45374"/>
    <cellStyle name="Normal 19" xfId="14839"/>
    <cellStyle name="Normal 19 2" xfId="14840"/>
    <cellStyle name="Normal 19 2 2" xfId="45375"/>
    <cellStyle name="Normal 19 3" xfId="45376"/>
    <cellStyle name="Normal 2" xfId="14841"/>
    <cellStyle name="Normal 2 10" xfId="14842"/>
    <cellStyle name="Normal 2 10 2" xfId="14843"/>
    <cellStyle name="Normal 2 10 3" xfId="14844"/>
    <cellStyle name="Normal 2 10 4" xfId="14845"/>
    <cellStyle name="Normal 2 11" xfId="14846"/>
    <cellStyle name="Normal 2 11 2" xfId="14847"/>
    <cellStyle name="Normal 2 11 3" xfId="14848"/>
    <cellStyle name="Normal 2 11 4" xfId="14849"/>
    <cellStyle name="Normal 2 12" xfId="14850"/>
    <cellStyle name="Normal 2 12 2" xfId="14851"/>
    <cellStyle name="Normal 2 12 3" xfId="14852"/>
    <cellStyle name="Normal 2 12 4" xfId="14853"/>
    <cellStyle name="Normal 2 13" xfId="14854"/>
    <cellStyle name="Normal 2 13 2" xfId="14855"/>
    <cellStyle name="Normal 2 13 3" xfId="14856"/>
    <cellStyle name="Normal 2 13 4" xfId="14857"/>
    <cellStyle name="Normal 2 14" xfId="14858"/>
    <cellStyle name="Normal 2 14 2" xfId="14859"/>
    <cellStyle name="Normal 2 14 3" xfId="14860"/>
    <cellStyle name="Normal 2 14 4" xfId="14861"/>
    <cellStyle name="Normal 2 15" xfId="14862"/>
    <cellStyle name="Normal 2 15 2" xfId="14863"/>
    <cellStyle name="Normal 2 15 3" xfId="14864"/>
    <cellStyle name="Normal 2 15 4" xfId="14865"/>
    <cellStyle name="Normal 2 16" xfId="14866"/>
    <cellStyle name="Normal 2 16 2" xfId="14867"/>
    <cellStyle name="Normal 2 16 3" xfId="14868"/>
    <cellStyle name="Normal 2 16 4" xfId="14869"/>
    <cellStyle name="Normal 2 17" xfId="14870"/>
    <cellStyle name="Normal 2 17 2" xfId="14871"/>
    <cellStyle name="Normal 2 17 3" xfId="14872"/>
    <cellStyle name="Normal 2 17 4" xfId="14873"/>
    <cellStyle name="Normal 2 18" xfId="14874"/>
    <cellStyle name="Normal 2 18 2" xfId="14875"/>
    <cellStyle name="Normal 2 18 3" xfId="14876"/>
    <cellStyle name="Normal 2 18 4" xfId="14877"/>
    <cellStyle name="Normal 2 19" xfId="14878"/>
    <cellStyle name="Normal 2 19 2" xfId="45377"/>
    <cellStyle name="Normal 2 2" xfId="14879"/>
    <cellStyle name="Normal 2 2 2" xfId="14880"/>
    <cellStyle name="Normal 2 2 2 2" xfId="45378"/>
    <cellStyle name="Normal 2 2 3" xfId="14881"/>
    <cellStyle name="Normal 2 2 3 2" xfId="45379"/>
    <cellStyle name="Normal 2 2 4" xfId="14882"/>
    <cellStyle name="Normal 2 2 5" xfId="37477"/>
    <cellStyle name="Normal 2 20" xfId="14883"/>
    <cellStyle name="Normal 2 20 2" xfId="45380"/>
    <cellStyle name="Normal 2 21" xfId="14884"/>
    <cellStyle name="Normal 2 21 2" xfId="45381"/>
    <cellStyle name="Normal 2 22" xfId="14885"/>
    <cellStyle name="Normal 2 22 2" xfId="45382"/>
    <cellStyle name="Normal 2 23" xfId="14886"/>
    <cellStyle name="Normal 2 23 2" xfId="45383"/>
    <cellStyle name="Normal 2 24" xfId="14887"/>
    <cellStyle name="Normal 2 24 2" xfId="45384"/>
    <cellStyle name="Normal 2 25" xfId="14888"/>
    <cellStyle name="Normal 2 25 2" xfId="45385"/>
    <cellStyle name="Normal 2 26" xfId="14889"/>
    <cellStyle name="Normal 2 26 2" xfId="45386"/>
    <cellStyle name="Normal 2 27" xfId="14890"/>
    <cellStyle name="Normal 2 27 2" xfId="45387"/>
    <cellStyle name="Normal 2 28" xfId="14891"/>
    <cellStyle name="Normal 2 28 2" xfId="45388"/>
    <cellStyle name="Normal 2 29" xfId="14892"/>
    <cellStyle name="Normal 2 29 2" xfId="45389"/>
    <cellStyle name="Normal 2 3" xfId="14893"/>
    <cellStyle name="Normal 2 3 2" xfId="14894"/>
    <cellStyle name="Normal 2 3 2 2" xfId="45390"/>
    <cellStyle name="Normal 2 3 3" xfId="14895"/>
    <cellStyle name="Normal 2 3 4" xfId="14896"/>
    <cellStyle name="Normal 2 30" xfId="3"/>
    <cellStyle name="Normal 2 31" xfId="14897"/>
    <cellStyle name="Normal 2 31 10" xfId="14898"/>
    <cellStyle name="Normal 2 31 11" xfId="14899"/>
    <cellStyle name="Normal 2 31 12" xfId="14900"/>
    <cellStyle name="Normal 2 31 13" xfId="14901"/>
    <cellStyle name="Normal 2 31 14" xfId="14902"/>
    <cellStyle name="Normal 2 31 2" xfId="14903"/>
    <cellStyle name="Normal 2 31 2 2" xfId="14904"/>
    <cellStyle name="Normal 2 31 2 3" xfId="14905"/>
    <cellStyle name="Normal 2 31 2_Circuits" xfId="14906"/>
    <cellStyle name="Normal 2 31 3" xfId="14907"/>
    <cellStyle name="Normal 2 31 4" xfId="14908"/>
    <cellStyle name="Normal 2 31 5" xfId="14909"/>
    <cellStyle name="Normal 2 31 6" xfId="14910"/>
    <cellStyle name="Normal 2 31 7" xfId="14911"/>
    <cellStyle name="Normal 2 31 8" xfId="14912"/>
    <cellStyle name="Normal 2 31 9" xfId="14913"/>
    <cellStyle name="Normal 2 31 9 2" xfId="14914"/>
    <cellStyle name="Normal 2 31 9 3" xfId="14915"/>
    <cellStyle name="Normal 2 31 9 4" xfId="14916"/>
    <cellStyle name="Normal 2 31_Circuits" xfId="14917"/>
    <cellStyle name="Normal 2 32" xfId="14918"/>
    <cellStyle name="Normal 2 32 2" xfId="45391"/>
    <cellStyle name="Normal 2 33" xfId="45392"/>
    <cellStyle name="Normal 2 4" xfId="14919"/>
    <cellStyle name="Normal 2 4 2" xfId="14920"/>
    <cellStyle name="Normal 2 4 3" xfId="14921"/>
    <cellStyle name="Normal 2 4 4" xfId="14922"/>
    <cellStyle name="Normal 2 5" xfId="14923"/>
    <cellStyle name="Normal 2 5 2" xfId="14924"/>
    <cellStyle name="Normal 2 5 3" xfId="14925"/>
    <cellStyle name="Normal 2 5 4" xfId="14926"/>
    <cellStyle name="Normal 2 6" xfId="14927"/>
    <cellStyle name="Normal 2 6 2" xfId="14928"/>
    <cellStyle name="Normal 2 6 3" xfId="14929"/>
    <cellStyle name="Normal 2 6 4" xfId="14930"/>
    <cellStyle name="Normal 2 7" xfId="14931"/>
    <cellStyle name="Normal 2 7 10" xfId="14932"/>
    <cellStyle name="Normal 2 7 10 2" xfId="45393"/>
    <cellStyle name="Normal 2 7 11" xfId="14933"/>
    <cellStyle name="Normal 2 7 11 2" xfId="45394"/>
    <cellStyle name="Normal 2 7 12" xfId="14934"/>
    <cellStyle name="Normal 2 7 13" xfId="14935"/>
    <cellStyle name="Normal 2 7 14" xfId="14936"/>
    <cellStyle name="Normal 2 7 2" xfId="14937"/>
    <cellStyle name="Normal 2 7 2 2" xfId="45395"/>
    <cellStyle name="Normal 2 7 3" xfId="14938"/>
    <cellStyle name="Normal 2 7 3 2" xfId="45396"/>
    <cellStyle name="Normal 2 7 4" xfId="14939"/>
    <cellStyle name="Normal 2 7 4 2" xfId="45397"/>
    <cellStyle name="Normal 2 7 5" xfId="14940"/>
    <cellStyle name="Normal 2 7 5 2" xfId="45398"/>
    <cellStyle name="Normal 2 7 6" xfId="14941"/>
    <cellStyle name="Normal 2 7 6 2" xfId="45399"/>
    <cellStyle name="Normal 2 7 7" xfId="14942"/>
    <cellStyle name="Normal 2 7 7 2" xfId="45400"/>
    <cellStyle name="Normal 2 7 8" xfId="14943"/>
    <cellStyle name="Normal 2 7 8 2" xfId="45401"/>
    <cellStyle name="Normal 2 7 9" xfId="14944"/>
    <cellStyle name="Normal 2 7 9 2" xfId="45402"/>
    <cellStyle name="Normal 2 7_LocalAssetCharging" xfId="14945"/>
    <cellStyle name="Normal 2 8" xfId="14946"/>
    <cellStyle name="Normal 2 8 2" xfId="14947"/>
    <cellStyle name="Normal 2 8 3" xfId="14948"/>
    <cellStyle name="Normal 2 8 4" xfId="14949"/>
    <cellStyle name="Normal 2 9" xfId="14950"/>
    <cellStyle name="Normal 2 9 2" xfId="14951"/>
    <cellStyle name="Normal 2 9 3" xfId="14952"/>
    <cellStyle name="Normal 2 9 4" xfId="14953"/>
    <cellStyle name="Normal 2_Circuits" xfId="14954"/>
    <cellStyle name="Normal 20" xfId="14955"/>
    <cellStyle name="Normal 20 10" xfId="14956"/>
    <cellStyle name="Normal 20 10 2" xfId="45403"/>
    <cellStyle name="Normal 20 11" xfId="14957"/>
    <cellStyle name="Normal 20 11 2" xfId="45404"/>
    <cellStyle name="Normal 20 12" xfId="14958"/>
    <cellStyle name="Normal 20 13" xfId="14959"/>
    <cellStyle name="Normal 20 14" xfId="14960"/>
    <cellStyle name="Normal 20 2" xfId="14961"/>
    <cellStyle name="Normal 20 2 2" xfId="45405"/>
    <cellStyle name="Normal 20 3" xfId="14962"/>
    <cellStyle name="Normal 20 3 2" xfId="45406"/>
    <cellStyle name="Normal 20 4" xfId="14963"/>
    <cellStyle name="Normal 20 4 2" xfId="45407"/>
    <cellStyle name="Normal 20 5" xfId="14964"/>
    <cellStyle name="Normal 20 5 2" xfId="45408"/>
    <cellStyle name="Normal 20 6" xfId="14965"/>
    <cellStyle name="Normal 20 6 2" xfId="45409"/>
    <cellStyle name="Normal 20 7" xfId="14966"/>
    <cellStyle name="Normal 20 7 2" xfId="45410"/>
    <cellStyle name="Normal 20 8" xfId="14967"/>
    <cellStyle name="Normal 20 8 2" xfId="45411"/>
    <cellStyle name="Normal 20 9" xfId="14968"/>
    <cellStyle name="Normal 20 9 2" xfId="45412"/>
    <cellStyle name="Normal 20_LocalAssetCharging" xfId="14969"/>
    <cellStyle name="Normal 21" xfId="14970"/>
    <cellStyle name="Normal 21 2" xfId="14971"/>
    <cellStyle name="Normal 21 3" xfId="14972"/>
    <cellStyle name="Normal 21 4" xfId="14973"/>
    <cellStyle name="Normal 21_LocalAssetCharging" xfId="14974"/>
    <cellStyle name="Normal 22" xfId="14975"/>
    <cellStyle name="Normal 22 2" xfId="45413"/>
    <cellStyle name="Normal 23" xfId="14976"/>
    <cellStyle name="Normal 23 10" xfId="14977"/>
    <cellStyle name="Normal 23 10 2" xfId="45414"/>
    <cellStyle name="Normal 23 11" xfId="45415"/>
    <cellStyle name="Normal 23 2" xfId="14978"/>
    <cellStyle name="Normal 23 2 2" xfId="45416"/>
    <cellStyle name="Normal 23 3" xfId="14979"/>
    <cellStyle name="Normal 23 3 2" xfId="45417"/>
    <cellStyle name="Normal 23 4" xfId="14980"/>
    <cellStyle name="Normal 23 4 2" xfId="45418"/>
    <cellStyle name="Normal 23 5" xfId="14981"/>
    <cellStyle name="Normal 23 5 2" xfId="45419"/>
    <cellStyle name="Normal 23 6" xfId="14982"/>
    <cellStyle name="Normal 23 6 2" xfId="45420"/>
    <cellStyle name="Normal 23 7" xfId="14983"/>
    <cellStyle name="Normal 23 7 2" xfId="45421"/>
    <cellStyle name="Normal 23 8" xfId="14984"/>
    <cellStyle name="Normal 23 8 2" xfId="45422"/>
    <cellStyle name="Normal 23 9" xfId="14985"/>
    <cellStyle name="Normal 23 9 2" xfId="45423"/>
    <cellStyle name="Normal 24" xfId="14986"/>
    <cellStyle name="Normal 24 10" xfId="14987"/>
    <cellStyle name="Normal 24 10 2" xfId="45424"/>
    <cellStyle name="Normal 24 11" xfId="45425"/>
    <cellStyle name="Normal 24 2" xfId="14988"/>
    <cellStyle name="Normal 24 2 2" xfId="45426"/>
    <cellStyle name="Normal 24 3" xfId="14989"/>
    <cellStyle name="Normal 24 3 2" xfId="45427"/>
    <cellStyle name="Normal 24 4" xfId="14990"/>
    <cellStyle name="Normal 24 4 2" xfId="45428"/>
    <cellStyle name="Normal 24 5" xfId="14991"/>
    <cellStyle name="Normal 24 5 2" xfId="45429"/>
    <cellStyle name="Normal 24 6" xfId="14992"/>
    <cellStyle name="Normal 24 6 2" xfId="45430"/>
    <cellStyle name="Normal 24 7" xfId="14993"/>
    <cellStyle name="Normal 24 7 2" xfId="45431"/>
    <cellStyle name="Normal 24 8" xfId="14994"/>
    <cellStyle name="Normal 24 8 2" xfId="45432"/>
    <cellStyle name="Normal 24 9" xfId="14995"/>
    <cellStyle name="Normal 24 9 2" xfId="45433"/>
    <cellStyle name="Normal 25" xfId="14996"/>
    <cellStyle name="Normal 25 10" xfId="14997"/>
    <cellStyle name="Normal 25 10 2" xfId="45434"/>
    <cellStyle name="Normal 25 11" xfId="45435"/>
    <cellStyle name="Normal 25 2" xfId="14998"/>
    <cellStyle name="Normal 25 2 2" xfId="45436"/>
    <cellStyle name="Normal 25 3" xfId="14999"/>
    <cellStyle name="Normal 25 3 2" xfId="45437"/>
    <cellStyle name="Normal 25 4" xfId="15000"/>
    <cellStyle name="Normal 25 4 2" xfId="45438"/>
    <cellStyle name="Normal 25 5" xfId="15001"/>
    <cellStyle name="Normal 25 5 2" xfId="45439"/>
    <cellStyle name="Normal 25 6" xfId="15002"/>
    <cellStyle name="Normal 25 6 2" xfId="45440"/>
    <cellStyle name="Normal 25 7" xfId="15003"/>
    <cellStyle name="Normal 25 7 2" xfId="45441"/>
    <cellStyle name="Normal 25 8" xfId="15004"/>
    <cellStyle name="Normal 25 8 2" xfId="45442"/>
    <cellStyle name="Normal 25 9" xfId="15005"/>
    <cellStyle name="Normal 25 9 2" xfId="45443"/>
    <cellStyle name="Normal 26" xfId="15006"/>
    <cellStyle name="Normal 26 10" xfId="15007"/>
    <cellStyle name="Normal 26 10 2" xfId="45444"/>
    <cellStyle name="Normal 26 11" xfId="45445"/>
    <cellStyle name="Normal 26 2" xfId="15008"/>
    <cellStyle name="Normal 26 2 2" xfId="45446"/>
    <cellStyle name="Normal 26 3" xfId="15009"/>
    <cellStyle name="Normal 26 3 2" xfId="45447"/>
    <cellStyle name="Normal 26 4" xfId="15010"/>
    <cellStyle name="Normal 26 4 2" xfId="45448"/>
    <cellStyle name="Normal 26 5" xfId="15011"/>
    <cellStyle name="Normal 26 5 2" xfId="45449"/>
    <cellStyle name="Normal 26 6" xfId="15012"/>
    <cellStyle name="Normal 26 6 2" xfId="45450"/>
    <cellStyle name="Normal 26 7" xfId="15013"/>
    <cellStyle name="Normal 26 7 2" xfId="45451"/>
    <cellStyle name="Normal 26 8" xfId="15014"/>
    <cellStyle name="Normal 26 8 2" xfId="45452"/>
    <cellStyle name="Normal 26 9" xfId="15015"/>
    <cellStyle name="Normal 26 9 2" xfId="45453"/>
    <cellStyle name="Normal 27" xfId="15016"/>
    <cellStyle name="Normal 27 10" xfId="15017"/>
    <cellStyle name="Normal 27 10 2" xfId="45454"/>
    <cellStyle name="Normal 27 11" xfId="45455"/>
    <cellStyle name="Normal 27 2" xfId="15018"/>
    <cellStyle name="Normal 27 2 2" xfId="45456"/>
    <cellStyle name="Normal 27 3" xfId="15019"/>
    <cellStyle name="Normal 27 3 2" xfId="45457"/>
    <cellStyle name="Normal 27 4" xfId="15020"/>
    <cellStyle name="Normal 27 4 2" xfId="45458"/>
    <cellStyle name="Normal 27 5" xfId="15021"/>
    <cellStyle name="Normal 27 5 2" xfId="45459"/>
    <cellStyle name="Normal 27 6" xfId="15022"/>
    <cellStyle name="Normal 27 6 2" xfId="45460"/>
    <cellStyle name="Normal 27 7" xfId="15023"/>
    <cellStyle name="Normal 27 7 2" xfId="45461"/>
    <cellStyle name="Normal 27 8" xfId="15024"/>
    <cellStyle name="Normal 27 8 2" xfId="45462"/>
    <cellStyle name="Normal 27 9" xfId="15025"/>
    <cellStyle name="Normal 27 9 2" xfId="45463"/>
    <cellStyle name="Normal 28" xfId="15026"/>
    <cellStyle name="Normal 28 10" xfId="15027"/>
    <cellStyle name="Normal 28 10 2" xfId="45464"/>
    <cellStyle name="Normal 28 11" xfId="45465"/>
    <cellStyle name="Normal 28 2" xfId="15028"/>
    <cellStyle name="Normal 28 2 2" xfId="45466"/>
    <cellStyle name="Normal 28 3" xfId="15029"/>
    <cellStyle name="Normal 28 3 2" xfId="45467"/>
    <cellStyle name="Normal 28 4" xfId="15030"/>
    <cellStyle name="Normal 28 4 2" xfId="45468"/>
    <cellStyle name="Normal 28 5" xfId="15031"/>
    <cellStyle name="Normal 28 5 2" xfId="45469"/>
    <cellStyle name="Normal 28 6" xfId="15032"/>
    <cellStyle name="Normal 28 6 2" xfId="45470"/>
    <cellStyle name="Normal 28 7" xfId="15033"/>
    <cellStyle name="Normal 28 7 2" xfId="45471"/>
    <cellStyle name="Normal 28 8" xfId="15034"/>
    <cellStyle name="Normal 28 8 2" xfId="45472"/>
    <cellStyle name="Normal 28 9" xfId="15035"/>
    <cellStyle name="Normal 28 9 2" xfId="45473"/>
    <cellStyle name="Normal 29" xfId="15036"/>
    <cellStyle name="Normal 29 2" xfId="15037"/>
    <cellStyle name="Normal 29 3" xfId="15038"/>
    <cellStyle name="Normal 29 3 2" xfId="15039"/>
    <cellStyle name="Normal 3" xfId="15040"/>
    <cellStyle name="Normal 3 10" xfId="15041"/>
    <cellStyle name="Normal 3 10 2" xfId="15042"/>
    <cellStyle name="Normal 3 10 2 2" xfId="15043"/>
    <cellStyle name="Normal 3 10 3" xfId="15044"/>
    <cellStyle name="Normal 3 11" xfId="15045"/>
    <cellStyle name="Normal 3 11 2" xfId="15046"/>
    <cellStyle name="Normal 3 11 2 2" xfId="15047"/>
    <cellStyle name="Normal 3 11 3" xfId="15048"/>
    <cellStyle name="Normal 3 12" xfId="15049"/>
    <cellStyle name="Normal 3 12 2" xfId="15050"/>
    <cellStyle name="Normal 3 12 2 2" xfId="15051"/>
    <cellStyle name="Normal 3 12 3" xfId="15052"/>
    <cellStyle name="Normal 3 13" xfId="15053"/>
    <cellStyle name="Normal 3 13 2" xfId="15054"/>
    <cellStyle name="Normal 3 13 2 2" xfId="15055"/>
    <cellStyle name="Normal 3 13 3" xfId="15056"/>
    <cellStyle name="Normal 3 14" xfId="15057"/>
    <cellStyle name="Normal 3 14 2" xfId="15058"/>
    <cellStyle name="Normal 3 14 2 2" xfId="15059"/>
    <cellStyle name="Normal 3 14 3" xfId="15060"/>
    <cellStyle name="Normal 3 15" xfId="15061"/>
    <cellStyle name="Normal 3 15 2" xfId="15062"/>
    <cellStyle name="Normal 3 15 2 2" xfId="15063"/>
    <cellStyle name="Normal 3 15 3" xfId="15064"/>
    <cellStyle name="Normal 3 16" xfId="15065"/>
    <cellStyle name="Normal 3 16 2" xfId="15066"/>
    <cellStyle name="Normal 3 16 2 2" xfId="15067"/>
    <cellStyle name="Normal 3 16 3" xfId="15068"/>
    <cellStyle name="Normal 3 17" xfId="15069"/>
    <cellStyle name="Normal 3 17 2" xfId="15070"/>
    <cellStyle name="Normal 3 17 2 2" xfId="15071"/>
    <cellStyle name="Normal 3 17 3" xfId="15072"/>
    <cellStyle name="Normal 3 18" xfId="15073"/>
    <cellStyle name="Normal 3 18 2" xfId="15074"/>
    <cellStyle name="Normal 3 18 2 2" xfId="15075"/>
    <cellStyle name="Normal 3 18 3" xfId="15076"/>
    <cellStyle name="Normal 3 19" xfId="15077"/>
    <cellStyle name="Normal 3 19 2" xfId="15078"/>
    <cellStyle name="Normal 3 19 2 2" xfId="15079"/>
    <cellStyle name="Normal 3 19 3" xfId="15080"/>
    <cellStyle name="Normal 3 2" xfId="15081"/>
    <cellStyle name="Normal 3 2 10" xfId="15082"/>
    <cellStyle name="Normal 3 2 10 2" xfId="45474"/>
    <cellStyle name="Normal 3 2 11" xfId="15083"/>
    <cellStyle name="Normal 3 2 11 2" xfId="45475"/>
    <cellStyle name="Normal 3 2 12" xfId="15084"/>
    <cellStyle name="Normal 3 2 12 2" xfId="45476"/>
    <cellStyle name="Normal 3 2 13" xfId="15085"/>
    <cellStyle name="Normal 3 2 13 2" xfId="45477"/>
    <cellStyle name="Normal 3 2 14" xfId="15086"/>
    <cellStyle name="Normal 3 2 14 2" xfId="45478"/>
    <cellStyle name="Normal 3 2 15" xfId="15087"/>
    <cellStyle name="Normal 3 2 15 2" xfId="45479"/>
    <cellStyle name="Normal 3 2 16" xfId="15088"/>
    <cellStyle name="Normal 3 2 16 2" xfId="45480"/>
    <cellStyle name="Normal 3 2 17" xfId="15089"/>
    <cellStyle name="Normal 3 2 17 2" xfId="45481"/>
    <cellStyle name="Normal 3 2 18" xfId="15090"/>
    <cellStyle name="Normal 3 2 18 2" xfId="45482"/>
    <cellStyle name="Normal 3 2 19" xfId="15091"/>
    <cellStyle name="Normal 3 2 19 2" xfId="45483"/>
    <cellStyle name="Normal 3 2 2" xfId="15092"/>
    <cellStyle name="Normal 3 2 2 2" xfId="15093"/>
    <cellStyle name="Normal 3 2 2 3" xfId="15094"/>
    <cellStyle name="Normal 3 2 2 4" xfId="15095"/>
    <cellStyle name="Normal 3 2 20" xfId="15096"/>
    <cellStyle name="Normal 3 2 20 2" xfId="45484"/>
    <cellStyle name="Normal 3 2 21" xfId="15097"/>
    <cellStyle name="Normal 3 2 21 2" xfId="45485"/>
    <cellStyle name="Normal 3 2 22" xfId="15098"/>
    <cellStyle name="Normal 3 2 22 2" xfId="45486"/>
    <cellStyle name="Normal 3 2 23" xfId="15099"/>
    <cellStyle name="Normal 3 2 23 2" xfId="45487"/>
    <cellStyle name="Normal 3 2 24" xfId="15100"/>
    <cellStyle name="Normal 3 2 24 2" xfId="45488"/>
    <cellStyle name="Normal 3 2 25" xfId="15101"/>
    <cellStyle name="Normal 3 2 26" xfId="15102"/>
    <cellStyle name="Normal 3 2 27" xfId="15103"/>
    <cellStyle name="Normal 3 2 3" xfId="15104"/>
    <cellStyle name="Normal 3 2 3 2" xfId="15105"/>
    <cellStyle name="Normal 3 2 3 3" xfId="15106"/>
    <cellStyle name="Normal 3 2 3 4" xfId="15107"/>
    <cellStyle name="Normal 3 2 4" xfId="15108"/>
    <cellStyle name="Normal 3 2 4 2" xfId="45489"/>
    <cellStyle name="Normal 3 2 5" xfId="15109"/>
    <cellStyle name="Normal 3 2 5 2" xfId="45490"/>
    <cellStyle name="Normal 3 2 6" xfId="15110"/>
    <cellStyle name="Normal 3 2 6 2" xfId="45491"/>
    <cellStyle name="Normal 3 2 7" xfId="15111"/>
    <cellStyle name="Normal 3 2 7 2" xfId="45492"/>
    <cellStyle name="Normal 3 2 8" xfId="15112"/>
    <cellStyle name="Normal 3 2 8 2" xfId="45493"/>
    <cellStyle name="Normal 3 2 9" xfId="15113"/>
    <cellStyle name="Normal 3 2 9 2" xfId="45494"/>
    <cellStyle name="Normal 3 2_LocalAssetCharging" xfId="15114"/>
    <cellStyle name="Normal 3 20" xfId="15115"/>
    <cellStyle name="Normal 3 20 2" xfId="15116"/>
    <cellStyle name="Normal 3 20 2 2" xfId="15117"/>
    <cellStyle name="Normal 3 20 3" xfId="15118"/>
    <cellStyle name="Normal 3 21" xfId="15119"/>
    <cellStyle name="Normal 3 21 2" xfId="15120"/>
    <cellStyle name="Normal 3 21 2 2" xfId="15121"/>
    <cellStyle name="Normal 3 21 3" xfId="15122"/>
    <cellStyle name="Normal 3 22" xfId="15123"/>
    <cellStyle name="Normal 3 22 2" xfId="15124"/>
    <cellStyle name="Normal 3 22 2 2" xfId="15125"/>
    <cellStyle name="Normal 3 22 3" xfId="15126"/>
    <cellStyle name="Normal 3 23" xfId="15127"/>
    <cellStyle name="Normal 3 24" xfId="15128"/>
    <cellStyle name="Normal 3 24 2" xfId="15129"/>
    <cellStyle name="Normal 3 25" xfId="15130"/>
    <cellStyle name="Normal 3 26" xfId="15131"/>
    <cellStyle name="Normal 3 3" xfId="15132"/>
    <cellStyle name="Normal 3 3 2" xfId="15133"/>
    <cellStyle name="Normal 3 3 2 2" xfId="15134"/>
    <cellStyle name="Normal 3 3 2 3" xfId="15135"/>
    <cellStyle name="Normal 3 3 2 4" xfId="15136"/>
    <cellStyle name="Normal 3 3 3" xfId="15137"/>
    <cellStyle name="Normal 3 3 3 2" xfId="15138"/>
    <cellStyle name="Normal 3 3 3 3" xfId="15139"/>
    <cellStyle name="Normal 3 3 3 4" xfId="15140"/>
    <cellStyle name="Normal 3 3 4" xfId="15141"/>
    <cellStyle name="Normal 3 3 5" xfId="15142"/>
    <cellStyle name="Normal 3 3_LocalAssetCharging" xfId="15143"/>
    <cellStyle name="Normal 3 4" xfId="15144"/>
    <cellStyle name="Normal 3 4 10" xfId="15145"/>
    <cellStyle name="Normal 3 4 10 2" xfId="45495"/>
    <cellStyle name="Normal 3 4 11" xfId="15146"/>
    <cellStyle name="Normal 3 4 11 2" xfId="45496"/>
    <cellStyle name="Normal 3 4 12" xfId="15147"/>
    <cellStyle name="Normal 3 4 12 2" xfId="45497"/>
    <cellStyle name="Normal 3 4 13" xfId="15148"/>
    <cellStyle name="Normal 3 4 13 2" xfId="45498"/>
    <cellStyle name="Normal 3 4 14" xfId="15149"/>
    <cellStyle name="Normal 3 4 14 2" xfId="45499"/>
    <cellStyle name="Normal 3 4 15" xfId="15150"/>
    <cellStyle name="Normal 3 4 15 2" xfId="45500"/>
    <cellStyle name="Normal 3 4 16" xfId="15151"/>
    <cellStyle name="Normal 3 4 16 2" xfId="45501"/>
    <cellStyle name="Normal 3 4 17" xfId="15152"/>
    <cellStyle name="Normal 3 4 17 2" xfId="45502"/>
    <cellStyle name="Normal 3 4 18" xfId="15153"/>
    <cellStyle name="Normal 3 4 18 2" xfId="45503"/>
    <cellStyle name="Normal 3 4 19" xfId="15154"/>
    <cellStyle name="Normal 3 4 19 2" xfId="45504"/>
    <cellStyle name="Normal 3 4 2" xfId="15155"/>
    <cellStyle name="Normal 3 4 2 2" xfId="45505"/>
    <cellStyle name="Normal 3 4 20" xfId="15156"/>
    <cellStyle name="Normal 3 4 20 2" xfId="45506"/>
    <cellStyle name="Normal 3 4 21" xfId="15157"/>
    <cellStyle name="Normal 3 4 22" xfId="15158"/>
    <cellStyle name="Normal 3 4 22 2" xfId="15159"/>
    <cellStyle name="Normal 3 4 23" xfId="15160"/>
    <cellStyle name="Normal 3 4 24" xfId="15161"/>
    <cellStyle name="Normal 3 4 3" xfId="15162"/>
    <cellStyle name="Normal 3 4 3 2" xfId="45507"/>
    <cellStyle name="Normal 3 4 4" xfId="15163"/>
    <cellStyle name="Normal 3 4 4 2" xfId="45508"/>
    <cellStyle name="Normal 3 4 5" xfId="15164"/>
    <cellStyle name="Normal 3 4 5 2" xfId="45509"/>
    <cellStyle name="Normal 3 4 6" xfId="15165"/>
    <cellStyle name="Normal 3 4 6 2" xfId="45510"/>
    <cellStyle name="Normal 3 4 7" xfId="15166"/>
    <cellStyle name="Normal 3 4 7 2" xfId="45511"/>
    <cellStyle name="Normal 3 4 8" xfId="15167"/>
    <cellStyle name="Normal 3 4 8 2" xfId="45512"/>
    <cellStyle name="Normal 3 4 9" xfId="15168"/>
    <cellStyle name="Normal 3 4 9 2" xfId="45513"/>
    <cellStyle name="Normal 3 5" xfId="15169"/>
    <cellStyle name="Normal 3 5 2" xfId="15170"/>
    <cellStyle name="Normal 3 5 3" xfId="15171"/>
    <cellStyle name="Normal 3 5 3 2" xfId="15172"/>
    <cellStyle name="Normal 3 5 4" xfId="15173"/>
    <cellStyle name="Normal 3 5 5" xfId="15174"/>
    <cellStyle name="Normal 3 6" xfId="15175"/>
    <cellStyle name="Normal 3 6 2" xfId="15176"/>
    <cellStyle name="Normal 3 6 2 2" xfId="15177"/>
    <cellStyle name="Normal 3 6 3" xfId="15178"/>
    <cellStyle name="Normal 3 6 4" xfId="15179"/>
    <cellStyle name="Normal 3 6 5" xfId="15180"/>
    <cellStyle name="Normal 3 7" xfId="15181"/>
    <cellStyle name="Normal 3 7 2" xfId="15182"/>
    <cellStyle name="Normal 3 7 2 2" xfId="15183"/>
    <cellStyle name="Normal 3 7 3" xfId="15184"/>
    <cellStyle name="Normal 3 7 3 2" xfId="15185"/>
    <cellStyle name="Normal 3 7 4" xfId="15186"/>
    <cellStyle name="Normal 3 7 5" xfId="15187"/>
    <cellStyle name="Normal 3 7 6" xfId="15188"/>
    <cellStyle name="Normal 3 8" xfId="15189"/>
    <cellStyle name="Normal 3 8 2" xfId="15190"/>
    <cellStyle name="Normal 3 8 2 2" xfId="15191"/>
    <cellStyle name="Normal 3 8 3" xfId="15192"/>
    <cellStyle name="Normal 3 9" xfId="15193"/>
    <cellStyle name="Normal 3 9 2" xfId="15194"/>
    <cellStyle name="Normal 3 9 2 2" xfId="15195"/>
    <cellStyle name="Normal 3 9 3" xfId="15196"/>
    <cellStyle name="Normal 3_Circuits" xfId="15197"/>
    <cellStyle name="Normal 30" xfId="15198"/>
    <cellStyle name="Normal 30 2" xfId="15199"/>
    <cellStyle name="Normal 31" xfId="15200"/>
    <cellStyle name="Normal 32" xfId="15201"/>
    <cellStyle name="Normal 32 2" xfId="15202"/>
    <cellStyle name="Normal 33" xfId="45514"/>
    <cellStyle name="Normal 34" xfId="45515"/>
    <cellStyle name="Normal 35" xfId="45516"/>
    <cellStyle name="Normal 36" xfId="45517"/>
    <cellStyle name="Normal 37" xfId="45518"/>
    <cellStyle name="Normal 38" xfId="45519"/>
    <cellStyle name="Normal 39" xfId="15203"/>
    <cellStyle name="Normal 39 10" xfId="15204"/>
    <cellStyle name="Normal 39 11" xfId="15205"/>
    <cellStyle name="Normal 39 12" xfId="15206"/>
    <cellStyle name="Normal 39 13" xfId="15207"/>
    <cellStyle name="Normal 39 14" xfId="15208"/>
    <cellStyle name="Normal 39 2" xfId="15209"/>
    <cellStyle name="Normal 39 2 2" xfId="15210"/>
    <cellStyle name="Normal 39 2 3" xfId="15211"/>
    <cellStyle name="Normal 39 2_Circuits" xfId="15212"/>
    <cellStyle name="Normal 39 3" xfId="15213"/>
    <cellStyle name="Normal 39 4" xfId="15214"/>
    <cellStyle name="Normal 39 5" xfId="15215"/>
    <cellStyle name="Normal 39 6" xfId="15216"/>
    <cellStyle name="Normal 39 7" xfId="15217"/>
    <cellStyle name="Normal 39 8" xfId="15218"/>
    <cellStyle name="Normal 39 9" xfId="15219"/>
    <cellStyle name="Normal 39 9 2" xfId="15220"/>
    <cellStyle name="Normal 39 9 3" xfId="15221"/>
    <cellStyle name="Normal 39 9 4" xfId="15222"/>
    <cellStyle name="Normal 39_Circuits" xfId="15223"/>
    <cellStyle name="Normal 4" xfId="15224"/>
    <cellStyle name="Normal 4 2" xfId="15225"/>
    <cellStyle name="Normal 4 2 2" xfId="15226"/>
    <cellStyle name="Normal 4 2 2 2" xfId="45520"/>
    <cellStyle name="Normal 4 2 3" xfId="45521"/>
    <cellStyle name="Normal 4 3" xfId="15227"/>
    <cellStyle name="Normal 4 3 2" xfId="45522"/>
    <cellStyle name="Normal 4 4" xfId="15228"/>
    <cellStyle name="Normal 4 4 2" xfId="45523"/>
    <cellStyle name="Normal 4 5" xfId="15229"/>
    <cellStyle name="Normal 4 5 2" xfId="45524"/>
    <cellStyle name="Normal 4 6" xfId="15230"/>
    <cellStyle name="Normal 4 6 2" xfId="45525"/>
    <cellStyle name="Normal 4 7" xfId="45526"/>
    <cellStyle name="Normal 40" xfId="45527"/>
    <cellStyle name="Normal 41" xfId="45528"/>
    <cellStyle name="Normal 42" xfId="45529"/>
    <cellStyle name="Normal 43" xfId="15231"/>
    <cellStyle name="Normal 43 2" xfId="15232"/>
    <cellStyle name="Normal 44" xfId="15233"/>
    <cellStyle name="Normal 44 2" xfId="15234"/>
    <cellStyle name="Normal 45" xfId="15235"/>
    <cellStyle name="Normal 45 2" xfId="15236"/>
    <cellStyle name="Normal 46" xfId="15237"/>
    <cellStyle name="Normal 46 2" xfId="15238"/>
    <cellStyle name="Normal 46 2 2" xfId="15239"/>
    <cellStyle name="Normal 46 3" xfId="15240"/>
    <cellStyle name="Normal 46 3 2" xfId="15241"/>
    <cellStyle name="Normal 46 4" xfId="15242"/>
    <cellStyle name="Normal 5" xfId="5"/>
    <cellStyle name="Normal 5 2" xfId="15243"/>
    <cellStyle name="Normal 5 2 2" xfId="15244"/>
    <cellStyle name="Normal 5 2 2 2" xfId="15245"/>
    <cellStyle name="Normal 5 2 2 2 2" xfId="45530"/>
    <cellStyle name="Normal 5 2 2 3" xfId="45531"/>
    <cellStyle name="Normal 5 2 3" xfId="37478"/>
    <cellStyle name="Normal 5 2 3 2" xfId="54348"/>
    <cellStyle name="Normal 5 3" xfId="15246"/>
    <cellStyle name="Normal 5 3 2" xfId="45532"/>
    <cellStyle name="Normal 5 4" xfId="15247"/>
    <cellStyle name="Normal 5 4 2" xfId="45533"/>
    <cellStyle name="Normal 5 5" xfId="15248"/>
    <cellStyle name="Normal 5 5 2" xfId="45534"/>
    <cellStyle name="Normal 5 6" xfId="15249"/>
    <cellStyle name="Normal 5 6 2" xfId="45535"/>
    <cellStyle name="Normal 5 7" xfId="15250"/>
    <cellStyle name="Normal 5 7 2" xfId="45536"/>
    <cellStyle name="Normal 5 8" xfId="15251"/>
    <cellStyle name="Normal 6" xfId="15252"/>
    <cellStyle name="Normal 6 10" xfId="45537"/>
    <cellStyle name="Normal 6 2" xfId="15253"/>
    <cellStyle name="Normal 6 2 10" xfId="15254"/>
    <cellStyle name="Normal 6 2 10 2" xfId="45538"/>
    <cellStyle name="Normal 6 2 11" xfId="15255"/>
    <cellStyle name="Normal 6 2 11 2" xfId="45539"/>
    <cellStyle name="Normal 6 2 12" xfId="15256"/>
    <cellStyle name="Normal 6 2 12 2" xfId="45540"/>
    <cellStyle name="Normal 6 2 13" xfId="15257"/>
    <cellStyle name="Normal 6 2 13 2" xfId="45541"/>
    <cellStyle name="Normal 6 2 14" xfId="15258"/>
    <cellStyle name="Normal 6 2 14 2" xfId="45542"/>
    <cellStyle name="Normal 6 2 15" xfId="15259"/>
    <cellStyle name="Normal 6 2 15 2" xfId="45543"/>
    <cellStyle name="Normal 6 2 16" xfId="15260"/>
    <cellStyle name="Normal 6 2 16 2" xfId="45544"/>
    <cellStyle name="Normal 6 2 17" xfId="15261"/>
    <cellStyle name="Normal 6 2 17 2" xfId="45545"/>
    <cellStyle name="Normal 6 2 18" xfId="15262"/>
    <cellStyle name="Normal 6 2 18 2" xfId="45546"/>
    <cellStyle name="Normal 6 2 19" xfId="15263"/>
    <cellStyle name="Normal 6 2 19 2" xfId="45547"/>
    <cellStyle name="Normal 6 2 2" xfId="15264"/>
    <cellStyle name="Normal 6 2 2 2" xfId="15265"/>
    <cellStyle name="Normal 6 2 2 2 2" xfId="45548"/>
    <cellStyle name="Normal 6 2 2 3" xfId="45549"/>
    <cellStyle name="Normal 6 2 20" xfId="45550"/>
    <cellStyle name="Normal 6 2 21" xfId="45551"/>
    <cellStyle name="Normal 6 2 3" xfId="15266"/>
    <cellStyle name="Normal 6 2 3 2" xfId="45552"/>
    <cellStyle name="Normal 6 2 4" xfId="15267"/>
    <cellStyle name="Normal 6 2 4 2" xfId="45553"/>
    <cellStyle name="Normal 6 2 5" xfId="15268"/>
    <cellStyle name="Normal 6 2 5 2" xfId="45554"/>
    <cellStyle name="Normal 6 2 6" xfId="15269"/>
    <cellStyle name="Normal 6 2 6 2" xfId="45555"/>
    <cellStyle name="Normal 6 2 7" xfId="15270"/>
    <cellStyle name="Normal 6 2 7 2" xfId="45556"/>
    <cellStyle name="Normal 6 2 8" xfId="15271"/>
    <cellStyle name="Normal 6 2 8 2" xfId="45557"/>
    <cellStyle name="Normal 6 2 9" xfId="15272"/>
    <cellStyle name="Normal 6 2 9 2" xfId="45558"/>
    <cellStyle name="Normal 6 3" xfId="15273"/>
    <cellStyle name="Normal 6 3 10" xfId="15274"/>
    <cellStyle name="Normal 6 3 10 2" xfId="45559"/>
    <cellStyle name="Normal 6 3 11" xfId="15275"/>
    <cellStyle name="Normal 6 3 11 2" xfId="45560"/>
    <cellStyle name="Normal 6 3 12" xfId="15276"/>
    <cellStyle name="Normal 6 3 12 2" xfId="45561"/>
    <cellStyle name="Normal 6 3 13" xfId="15277"/>
    <cellStyle name="Normal 6 3 13 2" xfId="45562"/>
    <cellStyle name="Normal 6 3 14" xfId="15278"/>
    <cellStyle name="Normal 6 3 14 2" xfId="45563"/>
    <cellStyle name="Normal 6 3 15" xfId="15279"/>
    <cellStyle name="Normal 6 3 15 2" xfId="45564"/>
    <cellStyle name="Normal 6 3 16" xfId="15280"/>
    <cellStyle name="Normal 6 3 16 2" xfId="45565"/>
    <cellStyle name="Normal 6 3 17" xfId="15281"/>
    <cellStyle name="Normal 6 3 17 2" xfId="45566"/>
    <cellStyle name="Normal 6 3 18" xfId="15282"/>
    <cellStyle name="Normal 6 3 18 2" xfId="45567"/>
    <cellStyle name="Normal 6 3 19" xfId="15283"/>
    <cellStyle name="Normal 6 3 19 2" xfId="45568"/>
    <cellStyle name="Normal 6 3 2" xfId="15284"/>
    <cellStyle name="Normal 6 3 2 2" xfId="45569"/>
    <cellStyle name="Normal 6 3 20" xfId="45570"/>
    <cellStyle name="Normal 6 3 3" xfId="15285"/>
    <cellStyle name="Normal 6 3 3 2" xfId="45571"/>
    <cellStyle name="Normal 6 3 4" xfId="15286"/>
    <cellStyle name="Normal 6 3 4 2" xfId="45572"/>
    <cellStyle name="Normal 6 3 5" xfId="15287"/>
    <cellStyle name="Normal 6 3 5 2" xfId="45573"/>
    <cellStyle name="Normal 6 3 6" xfId="15288"/>
    <cellStyle name="Normal 6 3 6 2" xfId="45574"/>
    <cellStyle name="Normal 6 3 7" xfId="15289"/>
    <cellStyle name="Normal 6 3 7 2" xfId="45575"/>
    <cellStyle name="Normal 6 3 8" xfId="15290"/>
    <cellStyle name="Normal 6 3 8 2" xfId="45576"/>
    <cellStyle name="Normal 6 3 9" xfId="15291"/>
    <cellStyle name="Normal 6 3 9 2" xfId="45577"/>
    <cellStyle name="Normal 6 4" xfId="15292"/>
    <cellStyle name="Normal 6 4 2" xfId="45578"/>
    <cellStyle name="Normal 6 5" xfId="15293"/>
    <cellStyle name="Normal 6 5 2" xfId="45579"/>
    <cellStyle name="Normal 6 6" xfId="15294"/>
    <cellStyle name="Normal 6 6 2" xfId="45580"/>
    <cellStyle name="Normal 6 7" xfId="15295"/>
    <cellStyle name="Normal 6 7 2" xfId="45581"/>
    <cellStyle name="Normal 6 8" xfId="15296"/>
    <cellStyle name="Normal 6 8 2" xfId="45582"/>
    <cellStyle name="Normal 6 9" xfId="45583"/>
    <cellStyle name="Normal 7" xfId="15297"/>
    <cellStyle name="Normal 7 10" xfId="15298"/>
    <cellStyle name="Normal 7 10 2" xfId="45584"/>
    <cellStyle name="Normal 7 11" xfId="15299"/>
    <cellStyle name="Normal 7 11 2" xfId="45585"/>
    <cellStyle name="Normal 7 12" xfId="15300"/>
    <cellStyle name="Normal 7 12 2" xfId="15301"/>
    <cellStyle name="Normal 7 12 2 2" xfId="15302"/>
    <cellStyle name="Normal 7 12 3" xfId="15303"/>
    <cellStyle name="Normal 7 13" xfId="15304"/>
    <cellStyle name="Normal 7 13 2" xfId="15305"/>
    <cellStyle name="Normal 7 13 2 2" xfId="15306"/>
    <cellStyle name="Normal 7 13 3" xfId="15307"/>
    <cellStyle name="Normal 7 14" xfId="15308"/>
    <cellStyle name="Normal 7 14 2" xfId="15309"/>
    <cellStyle name="Normal 7 14 2 2" xfId="15310"/>
    <cellStyle name="Normal 7 14 3" xfId="15311"/>
    <cellStyle name="Normal 7 15" xfId="15312"/>
    <cellStyle name="Normal 7 15 2" xfId="15313"/>
    <cellStyle name="Normal 7 15 2 2" xfId="15314"/>
    <cellStyle name="Normal 7 15 3" xfId="15315"/>
    <cellStyle name="Normal 7 16" xfId="15316"/>
    <cellStyle name="Normal 7 16 2" xfId="15317"/>
    <cellStyle name="Normal 7 16 2 2" xfId="15318"/>
    <cellStyle name="Normal 7 16 3" xfId="15319"/>
    <cellStyle name="Normal 7 17" xfId="15320"/>
    <cellStyle name="Normal 7 17 2" xfId="15321"/>
    <cellStyle name="Normal 7 17 2 2" xfId="15322"/>
    <cellStyle name="Normal 7 17 3" xfId="15323"/>
    <cellStyle name="Normal 7 18" xfId="15324"/>
    <cellStyle name="Normal 7 18 2" xfId="15325"/>
    <cellStyle name="Normal 7 18 2 2" xfId="15326"/>
    <cellStyle name="Normal 7 18 3" xfId="15327"/>
    <cellStyle name="Normal 7 19" xfId="15328"/>
    <cellStyle name="Normal 7 19 2" xfId="15329"/>
    <cellStyle name="Normal 7 19 2 2" xfId="15330"/>
    <cellStyle name="Normal 7 19 3" xfId="15331"/>
    <cellStyle name="Normal 7 2" xfId="15332"/>
    <cellStyle name="Normal 7 2 2" xfId="15333"/>
    <cellStyle name="Normal 7 2 2 2" xfId="45586"/>
    <cellStyle name="Normal 7 2 3" xfId="45587"/>
    <cellStyle name="Normal 7 20" xfId="15334"/>
    <cellStyle name="Normal 7 20 2" xfId="15335"/>
    <cellStyle name="Normal 7 20 2 2" xfId="15336"/>
    <cellStyle name="Normal 7 20 3" xfId="15337"/>
    <cellStyle name="Normal 7 21" xfId="15338"/>
    <cellStyle name="Normal 7 21 2" xfId="15339"/>
    <cellStyle name="Normal 7 21 2 2" xfId="15340"/>
    <cellStyle name="Normal 7 21 3" xfId="15341"/>
    <cellStyle name="Normal 7 22" xfId="15342"/>
    <cellStyle name="Normal 7 22 2" xfId="15343"/>
    <cellStyle name="Normal 7 22 2 2" xfId="15344"/>
    <cellStyle name="Normal 7 22 3" xfId="15345"/>
    <cellStyle name="Normal 7 23" xfId="15346"/>
    <cellStyle name="Normal 7 23 2" xfId="15347"/>
    <cellStyle name="Normal 7 23 2 2" xfId="15348"/>
    <cellStyle name="Normal 7 23 3" xfId="15349"/>
    <cellStyle name="Normal 7 24" xfId="15350"/>
    <cellStyle name="Normal 7 24 2" xfId="15351"/>
    <cellStyle name="Normal 7 24 2 2" xfId="15352"/>
    <cellStyle name="Normal 7 24 3" xfId="15353"/>
    <cellStyle name="Normal 7 25" xfId="15354"/>
    <cellStyle name="Normal 7 25 2" xfId="15355"/>
    <cellStyle name="Normal 7 25 2 2" xfId="15356"/>
    <cellStyle name="Normal 7 25 3" xfId="15357"/>
    <cellStyle name="Normal 7 26" xfId="15358"/>
    <cellStyle name="Normal 7 26 2" xfId="15359"/>
    <cellStyle name="Normal 7 26 2 2" xfId="15360"/>
    <cellStyle name="Normal 7 26 3" xfId="15361"/>
    <cellStyle name="Normal 7 27" xfId="15362"/>
    <cellStyle name="Normal 7 27 2" xfId="15363"/>
    <cellStyle name="Normal 7 27 2 2" xfId="15364"/>
    <cellStyle name="Normal 7 27 3" xfId="15365"/>
    <cellStyle name="Normal 7 28" xfId="15366"/>
    <cellStyle name="Normal 7 28 2" xfId="15367"/>
    <cellStyle name="Normal 7 28 2 2" xfId="15368"/>
    <cellStyle name="Normal 7 28 3" xfId="15369"/>
    <cellStyle name="Normal 7 29" xfId="15370"/>
    <cellStyle name="Normal 7 29 2" xfId="15371"/>
    <cellStyle name="Normal 7 29 2 2" xfId="15372"/>
    <cellStyle name="Normal 7 29 3" xfId="15373"/>
    <cellStyle name="Normal 7 3" xfId="15374"/>
    <cellStyle name="Normal 7 3 2" xfId="45588"/>
    <cellStyle name="Normal 7 30" xfId="15375"/>
    <cellStyle name="Normal 7 30 2" xfId="15376"/>
    <cellStyle name="Normal 7 30 2 2" xfId="15377"/>
    <cellStyle name="Normal 7 30 3" xfId="15378"/>
    <cellStyle name="Normal 7 31" xfId="15379"/>
    <cellStyle name="Normal 7 31 2" xfId="15380"/>
    <cellStyle name="Normal 7 32" xfId="15381"/>
    <cellStyle name="Normal 7 4" xfId="15382"/>
    <cellStyle name="Normal 7 4 2" xfId="45589"/>
    <cellStyle name="Normal 7 5" xfId="15383"/>
    <cellStyle name="Normal 7 5 2" xfId="45590"/>
    <cellStyle name="Normal 7 6" xfId="15384"/>
    <cellStyle name="Normal 7 6 2" xfId="45591"/>
    <cellStyle name="Normal 7 7" xfId="15385"/>
    <cellStyle name="Normal 7 7 2" xfId="45592"/>
    <cellStyle name="Normal 7 8" xfId="15386"/>
    <cellStyle name="Normal 7 8 2" xfId="45593"/>
    <cellStyle name="Normal 7 9" xfId="15387"/>
    <cellStyle name="Normal 7 9 2" xfId="45594"/>
    <cellStyle name="Normal 8" xfId="15388"/>
    <cellStyle name="Normal 8 10" xfId="15389"/>
    <cellStyle name="Normal 8 10 2" xfId="45595"/>
    <cellStyle name="Normal 8 11" xfId="15390"/>
    <cellStyle name="Normal 8 11 2" xfId="45596"/>
    <cellStyle name="Normal 8 12" xfId="15391"/>
    <cellStyle name="Normal 8 12 2" xfId="45597"/>
    <cellStyle name="Normal 8 13" xfId="15392"/>
    <cellStyle name="Normal 8 13 2" xfId="45598"/>
    <cellStyle name="Normal 8 14" xfId="15393"/>
    <cellStyle name="Normal 8 14 2" xfId="45599"/>
    <cellStyle name="Normal 8 15" xfId="15394"/>
    <cellStyle name="Normal 8 15 2" xfId="45600"/>
    <cellStyle name="Normal 8 16" xfId="15395"/>
    <cellStyle name="Normal 8 16 2" xfId="45601"/>
    <cellStyle name="Normal 8 17" xfId="15396"/>
    <cellStyle name="Normal 8 17 2" xfId="45602"/>
    <cellStyle name="Normal 8 18" xfId="15397"/>
    <cellStyle name="Normal 8 18 2" xfId="45603"/>
    <cellStyle name="Normal 8 19" xfId="15398"/>
    <cellStyle name="Normal 8 19 2" xfId="45604"/>
    <cellStyle name="Normal 8 2" xfId="15399"/>
    <cellStyle name="Normal 8 2 10" xfId="15400"/>
    <cellStyle name="Normal 8 2 10 2" xfId="45605"/>
    <cellStyle name="Normal 8 2 11" xfId="15401"/>
    <cellStyle name="Normal 8 2 11 2" xfId="45606"/>
    <cellStyle name="Normal 8 2 12" xfId="15402"/>
    <cellStyle name="Normal 8 2 12 2" xfId="45607"/>
    <cellStyle name="Normal 8 2 13" xfId="15403"/>
    <cellStyle name="Normal 8 2 13 2" xfId="45608"/>
    <cellStyle name="Normal 8 2 14" xfId="15404"/>
    <cellStyle name="Normal 8 2 14 2" xfId="45609"/>
    <cellStyle name="Normal 8 2 15" xfId="15405"/>
    <cellStyle name="Normal 8 2 15 2" xfId="45610"/>
    <cellStyle name="Normal 8 2 16" xfId="15406"/>
    <cellStyle name="Normal 8 2 16 2" xfId="45611"/>
    <cellStyle name="Normal 8 2 17" xfId="15407"/>
    <cellStyle name="Normal 8 2 17 2" xfId="45612"/>
    <cellStyle name="Normal 8 2 18" xfId="15408"/>
    <cellStyle name="Normal 8 2 18 2" xfId="45613"/>
    <cellStyle name="Normal 8 2 19" xfId="15409"/>
    <cellStyle name="Normal 8 2 19 2" xfId="45614"/>
    <cellStyle name="Normal 8 2 2" xfId="15410"/>
    <cellStyle name="Normal 8 2 2 2" xfId="45615"/>
    <cellStyle name="Normal 8 2 20" xfId="15411"/>
    <cellStyle name="Normal 8 2 20 2" xfId="45616"/>
    <cellStyle name="Normal 8 2 21" xfId="15412"/>
    <cellStyle name="Normal 8 2 21 2" xfId="45617"/>
    <cellStyle name="Normal 8 2 22" xfId="15413"/>
    <cellStyle name="Normal 8 2 22 2" xfId="45618"/>
    <cellStyle name="Normal 8 2 23" xfId="15414"/>
    <cellStyle name="Normal 8 2 23 2" xfId="45619"/>
    <cellStyle name="Normal 8 2 24" xfId="15415"/>
    <cellStyle name="Normal 8 2 24 2" xfId="45620"/>
    <cellStyle name="Normal 8 2 25" xfId="15416"/>
    <cellStyle name="Normal 8 2 25 2" xfId="45621"/>
    <cellStyle name="Normal 8 2 26" xfId="15417"/>
    <cellStyle name="Normal 8 2 26 2" xfId="45622"/>
    <cellStyle name="Normal 8 2 27" xfId="15418"/>
    <cellStyle name="Normal 8 2 27 2" xfId="45623"/>
    <cellStyle name="Normal 8 2 28" xfId="15419"/>
    <cellStyle name="Normal 8 2 28 2" xfId="45624"/>
    <cellStyle name="Normal 8 2 29" xfId="15420"/>
    <cellStyle name="Normal 8 2 29 2" xfId="45625"/>
    <cellStyle name="Normal 8 2 3" xfId="15421"/>
    <cellStyle name="Normal 8 2 3 2" xfId="45626"/>
    <cellStyle name="Normal 8 2 30" xfId="15422"/>
    <cellStyle name="Normal 8 2 30 2" xfId="45627"/>
    <cellStyle name="Normal 8 2 31" xfId="15423"/>
    <cellStyle name="Normal 8 2 31 2" xfId="45628"/>
    <cellStyle name="Normal 8 2 32" xfId="15424"/>
    <cellStyle name="Normal 8 2 32 2" xfId="45629"/>
    <cellStyle name="Normal 8 2 33" xfId="15425"/>
    <cellStyle name="Normal 8 2 33 2" xfId="45630"/>
    <cellStyle name="Normal 8 2 34" xfId="15426"/>
    <cellStyle name="Normal 8 2 34 2" xfId="45631"/>
    <cellStyle name="Normal 8 2 35" xfId="15427"/>
    <cellStyle name="Normal 8 2 35 2" xfId="45632"/>
    <cellStyle name="Normal 8 2 36" xfId="15428"/>
    <cellStyle name="Normal 8 2 36 2" xfId="45633"/>
    <cellStyle name="Normal 8 2 37" xfId="15429"/>
    <cellStyle name="Normal 8 2 37 2" xfId="45634"/>
    <cellStyle name="Normal 8 2 38" xfId="15430"/>
    <cellStyle name="Normal 8 2 38 2" xfId="45635"/>
    <cellStyle name="Normal 8 2 39" xfId="15431"/>
    <cellStyle name="Normal 8 2 39 2" xfId="45636"/>
    <cellStyle name="Normal 8 2 4" xfId="15432"/>
    <cellStyle name="Normal 8 2 4 2" xfId="45637"/>
    <cellStyle name="Normal 8 2 40" xfId="45638"/>
    <cellStyle name="Normal 8 2 5" xfId="15433"/>
    <cellStyle name="Normal 8 2 5 2" xfId="45639"/>
    <cellStyle name="Normal 8 2 6" xfId="15434"/>
    <cellStyle name="Normal 8 2 6 2" xfId="45640"/>
    <cellStyle name="Normal 8 2 7" xfId="15435"/>
    <cellStyle name="Normal 8 2 7 2" xfId="45641"/>
    <cellStyle name="Normal 8 2 8" xfId="15436"/>
    <cellStyle name="Normal 8 2 8 2" xfId="45642"/>
    <cellStyle name="Normal 8 2 9" xfId="15437"/>
    <cellStyle name="Normal 8 2 9 2" xfId="45643"/>
    <cellStyle name="Normal 8 20" xfId="45644"/>
    <cellStyle name="Normal 8 3" xfId="15438"/>
    <cellStyle name="Normal 8 3 10" xfId="15439"/>
    <cellStyle name="Normal 8 3 10 2" xfId="45645"/>
    <cellStyle name="Normal 8 3 11" xfId="15440"/>
    <cellStyle name="Normal 8 3 11 2" xfId="45646"/>
    <cellStyle name="Normal 8 3 12" xfId="15441"/>
    <cellStyle name="Normal 8 3 12 2" xfId="45647"/>
    <cellStyle name="Normal 8 3 13" xfId="15442"/>
    <cellStyle name="Normal 8 3 13 2" xfId="45648"/>
    <cellStyle name="Normal 8 3 14" xfId="15443"/>
    <cellStyle name="Normal 8 3 14 2" xfId="45649"/>
    <cellStyle name="Normal 8 3 15" xfId="15444"/>
    <cellStyle name="Normal 8 3 15 2" xfId="45650"/>
    <cellStyle name="Normal 8 3 16" xfId="15445"/>
    <cellStyle name="Normal 8 3 16 2" xfId="45651"/>
    <cellStyle name="Normal 8 3 17" xfId="15446"/>
    <cellStyle name="Normal 8 3 17 2" xfId="45652"/>
    <cellStyle name="Normal 8 3 18" xfId="15447"/>
    <cellStyle name="Normal 8 3 18 2" xfId="45653"/>
    <cellStyle name="Normal 8 3 19" xfId="15448"/>
    <cellStyle name="Normal 8 3 19 2" xfId="45654"/>
    <cellStyle name="Normal 8 3 2" xfId="15449"/>
    <cellStyle name="Normal 8 3 2 2" xfId="45655"/>
    <cellStyle name="Normal 8 3 20" xfId="15450"/>
    <cellStyle name="Normal 8 3 20 2" xfId="45656"/>
    <cellStyle name="Normal 8 3 21" xfId="15451"/>
    <cellStyle name="Normal 8 3 21 2" xfId="45657"/>
    <cellStyle name="Normal 8 3 22" xfId="15452"/>
    <cellStyle name="Normal 8 3 22 2" xfId="45658"/>
    <cellStyle name="Normal 8 3 23" xfId="15453"/>
    <cellStyle name="Normal 8 3 23 2" xfId="45659"/>
    <cellStyle name="Normal 8 3 24" xfId="15454"/>
    <cellStyle name="Normal 8 3 24 2" xfId="45660"/>
    <cellStyle name="Normal 8 3 25" xfId="15455"/>
    <cellStyle name="Normal 8 3 25 2" xfId="45661"/>
    <cellStyle name="Normal 8 3 26" xfId="15456"/>
    <cellStyle name="Normal 8 3 26 2" xfId="45662"/>
    <cellStyle name="Normal 8 3 27" xfId="15457"/>
    <cellStyle name="Normal 8 3 27 2" xfId="45663"/>
    <cellStyle name="Normal 8 3 28" xfId="15458"/>
    <cellStyle name="Normal 8 3 28 2" xfId="45664"/>
    <cellStyle name="Normal 8 3 29" xfId="15459"/>
    <cellStyle name="Normal 8 3 29 2" xfId="45665"/>
    <cellStyle name="Normal 8 3 3" xfId="15460"/>
    <cellStyle name="Normal 8 3 3 2" xfId="45666"/>
    <cellStyle name="Normal 8 3 30" xfId="15461"/>
    <cellStyle name="Normal 8 3 30 2" xfId="45667"/>
    <cellStyle name="Normal 8 3 31" xfId="15462"/>
    <cellStyle name="Normal 8 3 31 2" xfId="45668"/>
    <cellStyle name="Normal 8 3 32" xfId="15463"/>
    <cellStyle name="Normal 8 3 32 2" xfId="45669"/>
    <cellStyle name="Normal 8 3 33" xfId="15464"/>
    <cellStyle name="Normal 8 3 33 2" xfId="45670"/>
    <cellStyle name="Normal 8 3 34" xfId="15465"/>
    <cellStyle name="Normal 8 3 34 2" xfId="45671"/>
    <cellStyle name="Normal 8 3 35" xfId="15466"/>
    <cellStyle name="Normal 8 3 35 2" xfId="45672"/>
    <cellStyle name="Normal 8 3 36" xfId="15467"/>
    <cellStyle name="Normal 8 3 36 2" xfId="45673"/>
    <cellStyle name="Normal 8 3 37" xfId="15468"/>
    <cellStyle name="Normal 8 3 37 2" xfId="45674"/>
    <cellStyle name="Normal 8 3 38" xfId="15469"/>
    <cellStyle name="Normal 8 3 38 2" xfId="45675"/>
    <cellStyle name="Normal 8 3 39" xfId="15470"/>
    <cellStyle name="Normal 8 3 39 2" xfId="45676"/>
    <cellStyle name="Normal 8 3 4" xfId="15471"/>
    <cellStyle name="Normal 8 3 4 2" xfId="45677"/>
    <cellStyle name="Normal 8 3 40" xfId="45678"/>
    <cellStyle name="Normal 8 3 5" xfId="15472"/>
    <cellStyle name="Normal 8 3 5 2" xfId="45679"/>
    <cellStyle name="Normal 8 3 6" xfId="15473"/>
    <cellStyle name="Normal 8 3 6 2" xfId="45680"/>
    <cellStyle name="Normal 8 3 7" xfId="15474"/>
    <cellStyle name="Normal 8 3 7 2" xfId="45681"/>
    <cellStyle name="Normal 8 3 8" xfId="15475"/>
    <cellStyle name="Normal 8 3 8 2" xfId="45682"/>
    <cellStyle name="Normal 8 3 9" xfId="15476"/>
    <cellStyle name="Normal 8 3 9 2" xfId="45683"/>
    <cellStyle name="Normal 8 4" xfId="15477"/>
    <cellStyle name="Normal 8 4 2" xfId="45684"/>
    <cellStyle name="Normal 8 5" xfId="15478"/>
    <cellStyle name="Normal 8 5 2" xfId="45685"/>
    <cellStyle name="Normal 8 6" xfId="15479"/>
    <cellStyle name="Normal 8 6 2" xfId="45686"/>
    <cellStyle name="Normal 8 7" xfId="15480"/>
    <cellStyle name="Normal 8 7 2" xfId="45687"/>
    <cellStyle name="Normal 8 8" xfId="15481"/>
    <cellStyle name="Normal 8 8 2" xfId="45688"/>
    <cellStyle name="Normal 8 9" xfId="15482"/>
    <cellStyle name="Normal 8 9 2" xfId="45689"/>
    <cellStyle name="Normal 9" xfId="15483"/>
    <cellStyle name="Normal 9 10" xfId="15484"/>
    <cellStyle name="Normal 9 10 2" xfId="45690"/>
    <cellStyle name="Normal 9 11" xfId="15485"/>
    <cellStyle name="Normal 9 11 2" xfId="45691"/>
    <cellStyle name="Normal 9 12" xfId="15486"/>
    <cellStyle name="Normal 9 12 2" xfId="45692"/>
    <cellStyle name="Normal 9 13" xfId="15487"/>
    <cellStyle name="Normal 9 13 2" xfId="45693"/>
    <cellStyle name="Normal 9 14" xfId="15488"/>
    <cellStyle name="Normal 9 14 2" xfId="45694"/>
    <cellStyle name="Normal 9 15" xfId="15489"/>
    <cellStyle name="Normal 9 15 2" xfId="45695"/>
    <cellStyle name="Normal 9 16" xfId="15490"/>
    <cellStyle name="Normal 9 16 2" xfId="45696"/>
    <cellStyle name="Normal 9 17" xfId="15491"/>
    <cellStyle name="Normal 9 17 2" xfId="45697"/>
    <cellStyle name="Normal 9 18" xfId="15492"/>
    <cellStyle name="Normal 9 18 2" xfId="45698"/>
    <cellStyle name="Normal 9 19" xfId="15493"/>
    <cellStyle name="Normal 9 19 2" xfId="45699"/>
    <cellStyle name="Normal 9 2" xfId="15494"/>
    <cellStyle name="Normal 9 2 2" xfId="45700"/>
    <cellStyle name="Normal 9 20" xfId="15495"/>
    <cellStyle name="Normal 9 20 2" xfId="45701"/>
    <cellStyle name="Normal 9 21" xfId="15496"/>
    <cellStyle name="Normal 9 21 2" xfId="45702"/>
    <cellStyle name="Normal 9 22" xfId="15497"/>
    <cellStyle name="Normal 9 22 2" xfId="45703"/>
    <cellStyle name="Normal 9 23" xfId="15498"/>
    <cellStyle name="Normal 9 23 2" xfId="45704"/>
    <cellStyle name="Normal 9 24" xfId="15499"/>
    <cellStyle name="Normal 9 24 2" xfId="45705"/>
    <cellStyle name="Normal 9 25" xfId="15500"/>
    <cellStyle name="Normal 9 25 2" xfId="45706"/>
    <cellStyle name="Normal 9 26" xfId="15501"/>
    <cellStyle name="Normal 9 26 2" xfId="45707"/>
    <cellStyle name="Normal 9 27" xfId="15502"/>
    <cellStyle name="Normal 9 27 2" xfId="45708"/>
    <cellStyle name="Normal 9 28" xfId="15503"/>
    <cellStyle name="Normal 9 28 2" xfId="45709"/>
    <cellStyle name="Normal 9 29" xfId="15504"/>
    <cellStyle name="Normal 9 29 2" xfId="45710"/>
    <cellStyle name="Normal 9 3" xfId="15505"/>
    <cellStyle name="Normal 9 3 2" xfId="45711"/>
    <cellStyle name="Normal 9 30" xfId="15506"/>
    <cellStyle name="Normal 9 30 2" xfId="45712"/>
    <cellStyle name="Normal 9 31" xfId="45713"/>
    <cellStyle name="Normal 9 4" xfId="15507"/>
    <cellStyle name="Normal 9 4 2" xfId="45714"/>
    <cellStyle name="Normal 9 5" xfId="15508"/>
    <cellStyle name="Normal 9 5 2" xfId="45715"/>
    <cellStyle name="Normal 9 6" xfId="15509"/>
    <cellStyle name="Normal 9 6 2" xfId="45716"/>
    <cellStyle name="Normal 9 7" xfId="15510"/>
    <cellStyle name="Normal 9 7 2" xfId="45717"/>
    <cellStyle name="Normal 9 8" xfId="15511"/>
    <cellStyle name="Normal 9 8 2" xfId="45718"/>
    <cellStyle name="Normal 9 9" xfId="15512"/>
    <cellStyle name="Normal 9 9 2" xfId="45719"/>
    <cellStyle name="Normal_Template WILKS Tariff Model" xfId="1"/>
    <cellStyle name="Note 10" xfId="15513"/>
    <cellStyle name="Note 10 10" xfId="15514"/>
    <cellStyle name="Note 10 10 2" xfId="15515"/>
    <cellStyle name="Note 10 10 3" xfId="15516"/>
    <cellStyle name="Note 10 10 4" xfId="45720"/>
    <cellStyle name="Note 10 11" xfId="15517"/>
    <cellStyle name="Note 10 11 2" xfId="15518"/>
    <cellStyle name="Note 10 11 3" xfId="15519"/>
    <cellStyle name="Note 10 11 4" xfId="45721"/>
    <cellStyle name="Note 10 12" xfId="15520"/>
    <cellStyle name="Note 10 12 2" xfId="15521"/>
    <cellStyle name="Note 10 12 3" xfId="15522"/>
    <cellStyle name="Note 10 12 4" xfId="45722"/>
    <cellStyle name="Note 10 13" xfId="15523"/>
    <cellStyle name="Note 10 13 2" xfId="15524"/>
    <cellStyle name="Note 10 13 3" xfId="15525"/>
    <cellStyle name="Note 10 13 4" xfId="45723"/>
    <cellStyle name="Note 10 14" xfId="15526"/>
    <cellStyle name="Note 10 14 2" xfId="15527"/>
    <cellStyle name="Note 10 14 3" xfId="15528"/>
    <cellStyle name="Note 10 14 4" xfId="45724"/>
    <cellStyle name="Note 10 15" xfId="15529"/>
    <cellStyle name="Note 10 15 2" xfId="15530"/>
    <cellStyle name="Note 10 15 3" xfId="15531"/>
    <cellStyle name="Note 10 15 4" xfId="45725"/>
    <cellStyle name="Note 10 16" xfId="15532"/>
    <cellStyle name="Note 10 16 2" xfId="15533"/>
    <cellStyle name="Note 10 16 3" xfId="15534"/>
    <cellStyle name="Note 10 16 4" xfId="45726"/>
    <cellStyle name="Note 10 17" xfId="15535"/>
    <cellStyle name="Note 10 17 2" xfId="15536"/>
    <cellStyle name="Note 10 17 3" xfId="15537"/>
    <cellStyle name="Note 10 17 4" xfId="45727"/>
    <cellStyle name="Note 10 18" xfId="15538"/>
    <cellStyle name="Note 10 18 2" xfId="15539"/>
    <cellStyle name="Note 10 18 3" xfId="15540"/>
    <cellStyle name="Note 10 18 4" xfId="45728"/>
    <cellStyle name="Note 10 19" xfId="15541"/>
    <cellStyle name="Note 10 19 2" xfId="15542"/>
    <cellStyle name="Note 10 19 3" xfId="15543"/>
    <cellStyle name="Note 10 19 4" xfId="45729"/>
    <cellStyle name="Note 10 2" xfId="15544"/>
    <cellStyle name="Note 10 2 2" xfId="45730"/>
    <cellStyle name="Note 10 20" xfId="15545"/>
    <cellStyle name="Note 10 20 2" xfId="15546"/>
    <cellStyle name="Note 10 20 3" xfId="15547"/>
    <cellStyle name="Note 10 20 4" xfId="45731"/>
    <cellStyle name="Note 10 21" xfId="15548"/>
    <cellStyle name="Note 10 21 2" xfId="15549"/>
    <cellStyle name="Note 10 21 3" xfId="15550"/>
    <cellStyle name="Note 10 21 4" xfId="45732"/>
    <cellStyle name="Note 10 22" xfId="15551"/>
    <cellStyle name="Note 10 22 2" xfId="15552"/>
    <cellStyle name="Note 10 22 3" xfId="15553"/>
    <cellStyle name="Note 10 22 4" xfId="45733"/>
    <cellStyle name="Note 10 23" xfId="15554"/>
    <cellStyle name="Note 10 23 2" xfId="15555"/>
    <cellStyle name="Note 10 23 3" xfId="15556"/>
    <cellStyle name="Note 10 23 4" xfId="45734"/>
    <cellStyle name="Note 10 24" xfId="15557"/>
    <cellStyle name="Note 10 24 2" xfId="15558"/>
    <cellStyle name="Note 10 24 3" xfId="45735"/>
    <cellStyle name="Note 10 24 4" xfId="45736"/>
    <cellStyle name="Note 10 25" xfId="45737"/>
    <cellStyle name="Note 10 26" xfId="45738"/>
    <cellStyle name="Note 10 3" xfId="15559"/>
    <cellStyle name="Note 10 3 2" xfId="45739"/>
    <cellStyle name="Note 10 4" xfId="15560"/>
    <cellStyle name="Note 10 4 2" xfId="45740"/>
    <cellStyle name="Note 10 5" xfId="15561"/>
    <cellStyle name="Note 10 5 2" xfId="45741"/>
    <cellStyle name="Note 10 6" xfId="15562"/>
    <cellStyle name="Note 10 6 2" xfId="15563"/>
    <cellStyle name="Note 10 6 3" xfId="15564"/>
    <cellStyle name="Note 10 6 4" xfId="45742"/>
    <cellStyle name="Note 10 7" xfId="15565"/>
    <cellStyle name="Note 10 7 2" xfId="15566"/>
    <cellStyle name="Note 10 7 3" xfId="15567"/>
    <cellStyle name="Note 10 7 4" xfId="45743"/>
    <cellStyle name="Note 10 8" xfId="15568"/>
    <cellStyle name="Note 10 8 2" xfId="15569"/>
    <cellStyle name="Note 10 8 3" xfId="15570"/>
    <cellStyle name="Note 10 8 4" xfId="45744"/>
    <cellStyle name="Note 10 9" xfId="15571"/>
    <cellStyle name="Note 10 9 2" xfId="15572"/>
    <cellStyle name="Note 10 9 3" xfId="15573"/>
    <cellStyle name="Note 10 9 4" xfId="45745"/>
    <cellStyle name="Note 11" xfId="15574"/>
    <cellStyle name="Note 11 10" xfId="15575"/>
    <cellStyle name="Note 11 10 2" xfId="15576"/>
    <cellStyle name="Note 11 10 3" xfId="15577"/>
    <cellStyle name="Note 11 10 4" xfId="45746"/>
    <cellStyle name="Note 11 11" xfId="15578"/>
    <cellStyle name="Note 11 11 2" xfId="15579"/>
    <cellStyle name="Note 11 11 3" xfId="15580"/>
    <cellStyle name="Note 11 11 4" xfId="45747"/>
    <cellStyle name="Note 11 12" xfId="15581"/>
    <cellStyle name="Note 11 12 2" xfId="15582"/>
    <cellStyle name="Note 11 12 3" xfId="15583"/>
    <cellStyle name="Note 11 12 4" xfId="45748"/>
    <cellStyle name="Note 11 13" xfId="15584"/>
    <cellStyle name="Note 11 13 2" xfId="15585"/>
    <cellStyle name="Note 11 13 3" xfId="15586"/>
    <cellStyle name="Note 11 13 4" xfId="45749"/>
    <cellStyle name="Note 11 14" xfId="15587"/>
    <cellStyle name="Note 11 14 2" xfId="15588"/>
    <cellStyle name="Note 11 14 3" xfId="15589"/>
    <cellStyle name="Note 11 14 4" xfId="45750"/>
    <cellStyle name="Note 11 15" xfId="15590"/>
    <cellStyle name="Note 11 15 2" xfId="15591"/>
    <cellStyle name="Note 11 15 3" xfId="15592"/>
    <cellStyle name="Note 11 15 4" xfId="45751"/>
    <cellStyle name="Note 11 16" xfId="15593"/>
    <cellStyle name="Note 11 16 2" xfId="15594"/>
    <cellStyle name="Note 11 16 3" xfId="15595"/>
    <cellStyle name="Note 11 16 4" xfId="45752"/>
    <cellStyle name="Note 11 17" xfId="15596"/>
    <cellStyle name="Note 11 17 2" xfId="15597"/>
    <cellStyle name="Note 11 17 3" xfId="15598"/>
    <cellStyle name="Note 11 17 4" xfId="45753"/>
    <cellStyle name="Note 11 18" xfId="15599"/>
    <cellStyle name="Note 11 18 2" xfId="15600"/>
    <cellStyle name="Note 11 18 3" xfId="15601"/>
    <cellStyle name="Note 11 18 4" xfId="45754"/>
    <cellStyle name="Note 11 19" xfId="15602"/>
    <cellStyle name="Note 11 19 2" xfId="15603"/>
    <cellStyle name="Note 11 19 3" xfId="15604"/>
    <cellStyle name="Note 11 19 4" xfId="45755"/>
    <cellStyle name="Note 11 2" xfId="15605"/>
    <cellStyle name="Note 11 2 2" xfId="45756"/>
    <cellStyle name="Note 11 20" xfId="15606"/>
    <cellStyle name="Note 11 20 2" xfId="15607"/>
    <cellStyle name="Note 11 20 3" xfId="15608"/>
    <cellStyle name="Note 11 20 4" xfId="45757"/>
    <cellStyle name="Note 11 21" xfId="15609"/>
    <cellStyle name="Note 11 21 2" xfId="15610"/>
    <cellStyle name="Note 11 21 3" xfId="15611"/>
    <cellStyle name="Note 11 21 4" xfId="45758"/>
    <cellStyle name="Note 11 22" xfId="15612"/>
    <cellStyle name="Note 11 22 2" xfId="15613"/>
    <cellStyle name="Note 11 22 3" xfId="15614"/>
    <cellStyle name="Note 11 22 4" xfId="45759"/>
    <cellStyle name="Note 11 23" xfId="15615"/>
    <cellStyle name="Note 11 23 2" xfId="15616"/>
    <cellStyle name="Note 11 23 3" xfId="15617"/>
    <cellStyle name="Note 11 23 4" xfId="45760"/>
    <cellStyle name="Note 11 24" xfId="15618"/>
    <cellStyle name="Note 11 24 2" xfId="15619"/>
    <cellStyle name="Note 11 24 3" xfId="45761"/>
    <cellStyle name="Note 11 24 4" xfId="45762"/>
    <cellStyle name="Note 11 25" xfId="45763"/>
    <cellStyle name="Note 11 26" xfId="45764"/>
    <cellStyle name="Note 11 3" xfId="15620"/>
    <cellStyle name="Note 11 3 2" xfId="45765"/>
    <cellStyle name="Note 11 4" xfId="15621"/>
    <cellStyle name="Note 11 4 2" xfId="45766"/>
    <cellStyle name="Note 11 5" xfId="15622"/>
    <cellStyle name="Note 11 5 2" xfId="45767"/>
    <cellStyle name="Note 11 6" xfId="15623"/>
    <cellStyle name="Note 11 6 2" xfId="15624"/>
    <cellStyle name="Note 11 6 3" xfId="15625"/>
    <cellStyle name="Note 11 6 4" xfId="45768"/>
    <cellStyle name="Note 11 7" xfId="15626"/>
    <cellStyle name="Note 11 7 2" xfId="15627"/>
    <cellStyle name="Note 11 7 3" xfId="15628"/>
    <cellStyle name="Note 11 7 4" xfId="45769"/>
    <cellStyle name="Note 11 8" xfId="15629"/>
    <cellStyle name="Note 11 8 2" xfId="15630"/>
    <cellStyle name="Note 11 8 3" xfId="15631"/>
    <cellStyle name="Note 11 8 4" xfId="45770"/>
    <cellStyle name="Note 11 9" xfId="15632"/>
    <cellStyle name="Note 11 9 2" xfId="15633"/>
    <cellStyle name="Note 11 9 3" xfId="15634"/>
    <cellStyle name="Note 11 9 4" xfId="45771"/>
    <cellStyle name="Note 12" xfId="15635"/>
    <cellStyle name="Note 12 10" xfId="15636"/>
    <cellStyle name="Note 12 10 10" xfId="15637"/>
    <cellStyle name="Note 12 10 10 2" xfId="15638"/>
    <cellStyle name="Note 12 10 10 3" xfId="15639"/>
    <cellStyle name="Note 12 10 10 4" xfId="45772"/>
    <cellStyle name="Note 12 10 11" xfId="15640"/>
    <cellStyle name="Note 12 10 11 2" xfId="15641"/>
    <cellStyle name="Note 12 10 11 3" xfId="15642"/>
    <cellStyle name="Note 12 10 11 4" xfId="45773"/>
    <cellStyle name="Note 12 10 12" xfId="15643"/>
    <cellStyle name="Note 12 10 12 2" xfId="15644"/>
    <cellStyle name="Note 12 10 12 3" xfId="15645"/>
    <cellStyle name="Note 12 10 12 4" xfId="45774"/>
    <cellStyle name="Note 12 10 13" xfId="15646"/>
    <cellStyle name="Note 12 10 13 2" xfId="15647"/>
    <cellStyle name="Note 12 10 13 3" xfId="15648"/>
    <cellStyle name="Note 12 10 13 4" xfId="45775"/>
    <cellStyle name="Note 12 10 14" xfId="15649"/>
    <cellStyle name="Note 12 10 14 2" xfId="15650"/>
    <cellStyle name="Note 12 10 14 3" xfId="15651"/>
    <cellStyle name="Note 12 10 14 4" xfId="45776"/>
    <cellStyle name="Note 12 10 15" xfId="15652"/>
    <cellStyle name="Note 12 10 15 2" xfId="15653"/>
    <cellStyle name="Note 12 10 15 3" xfId="15654"/>
    <cellStyle name="Note 12 10 15 4" xfId="45777"/>
    <cellStyle name="Note 12 10 16" xfId="15655"/>
    <cellStyle name="Note 12 10 16 2" xfId="15656"/>
    <cellStyle name="Note 12 10 16 3" xfId="15657"/>
    <cellStyle name="Note 12 10 16 4" xfId="45778"/>
    <cellStyle name="Note 12 10 17" xfId="15658"/>
    <cellStyle name="Note 12 10 17 2" xfId="15659"/>
    <cellStyle name="Note 12 10 17 3" xfId="15660"/>
    <cellStyle name="Note 12 10 17 4" xfId="45779"/>
    <cellStyle name="Note 12 10 18" xfId="15661"/>
    <cellStyle name="Note 12 10 18 2" xfId="15662"/>
    <cellStyle name="Note 12 10 18 3" xfId="15663"/>
    <cellStyle name="Note 12 10 18 4" xfId="45780"/>
    <cellStyle name="Note 12 10 19" xfId="15664"/>
    <cellStyle name="Note 12 10 19 2" xfId="15665"/>
    <cellStyle name="Note 12 10 19 3" xfId="15666"/>
    <cellStyle name="Note 12 10 19 4" xfId="45781"/>
    <cellStyle name="Note 12 10 2" xfId="15667"/>
    <cellStyle name="Note 12 10 2 2" xfId="15668"/>
    <cellStyle name="Note 12 10 2 3" xfId="15669"/>
    <cellStyle name="Note 12 10 2 4" xfId="45782"/>
    <cellStyle name="Note 12 10 20" xfId="15670"/>
    <cellStyle name="Note 12 10 20 2" xfId="15671"/>
    <cellStyle name="Note 12 10 20 3" xfId="45783"/>
    <cellStyle name="Note 12 10 20 4" xfId="45784"/>
    <cellStyle name="Note 12 10 21" xfId="45785"/>
    <cellStyle name="Note 12 10 22" xfId="45786"/>
    <cellStyle name="Note 12 10 3" xfId="15672"/>
    <cellStyle name="Note 12 10 3 2" xfId="15673"/>
    <cellStyle name="Note 12 10 3 3" xfId="15674"/>
    <cellStyle name="Note 12 10 3 4" xfId="45787"/>
    <cellStyle name="Note 12 10 4" xfId="15675"/>
    <cellStyle name="Note 12 10 4 2" xfId="15676"/>
    <cellStyle name="Note 12 10 4 3" xfId="15677"/>
    <cellStyle name="Note 12 10 4 4" xfId="45788"/>
    <cellStyle name="Note 12 10 5" xfId="15678"/>
    <cellStyle name="Note 12 10 5 2" xfId="15679"/>
    <cellStyle name="Note 12 10 5 3" xfId="15680"/>
    <cellStyle name="Note 12 10 5 4" xfId="45789"/>
    <cellStyle name="Note 12 10 6" xfId="15681"/>
    <cellStyle name="Note 12 10 6 2" xfId="15682"/>
    <cellStyle name="Note 12 10 6 3" xfId="15683"/>
    <cellStyle name="Note 12 10 6 4" xfId="45790"/>
    <cellStyle name="Note 12 10 7" xfId="15684"/>
    <cellStyle name="Note 12 10 7 2" xfId="15685"/>
    <cellStyle name="Note 12 10 7 3" xfId="15686"/>
    <cellStyle name="Note 12 10 7 4" xfId="45791"/>
    <cellStyle name="Note 12 10 8" xfId="15687"/>
    <cellStyle name="Note 12 10 8 2" xfId="15688"/>
    <cellStyle name="Note 12 10 8 3" xfId="15689"/>
    <cellStyle name="Note 12 10 8 4" xfId="45792"/>
    <cellStyle name="Note 12 10 9" xfId="15690"/>
    <cellStyle name="Note 12 10 9 2" xfId="15691"/>
    <cellStyle name="Note 12 10 9 3" xfId="15692"/>
    <cellStyle name="Note 12 10 9 4" xfId="45793"/>
    <cellStyle name="Note 12 11" xfId="15693"/>
    <cellStyle name="Note 12 11 10" xfId="15694"/>
    <cellStyle name="Note 12 11 10 2" xfId="15695"/>
    <cellStyle name="Note 12 11 10 3" xfId="15696"/>
    <cellStyle name="Note 12 11 10 4" xfId="45794"/>
    <cellStyle name="Note 12 11 11" xfId="15697"/>
    <cellStyle name="Note 12 11 11 2" xfId="15698"/>
    <cellStyle name="Note 12 11 11 3" xfId="15699"/>
    <cellStyle name="Note 12 11 11 4" xfId="45795"/>
    <cellStyle name="Note 12 11 12" xfId="15700"/>
    <cellStyle name="Note 12 11 12 2" xfId="15701"/>
    <cellStyle name="Note 12 11 12 3" xfId="15702"/>
    <cellStyle name="Note 12 11 12 4" xfId="45796"/>
    <cellStyle name="Note 12 11 13" xfId="15703"/>
    <cellStyle name="Note 12 11 13 2" xfId="15704"/>
    <cellStyle name="Note 12 11 13 3" xfId="15705"/>
    <cellStyle name="Note 12 11 13 4" xfId="45797"/>
    <cellStyle name="Note 12 11 14" xfId="15706"/>
    <cellStyle name="Note 12 11 14 2" xfId="15707"/>
    <cellStyle name="Note 12 11 14 3" xfId="15708"/>
    <cellStyle name="Note 12 11 14 4" xfId="45798"/>
    <cellStyle name="Note 12 11 15" xfId="15709"/>
    <cellStyle name="Note 12 11 15 2" xfId="15710"/>
    <cellStyle name="Note 12 11 15 3" xfId="15711"/>
    <cellStyle name="Note 12 11 15 4" xfId="45799"/>
    <cellStyle name="Note 12 11 16" xfId="15712"/>
    <cellStyle name="Note 12 11 16 2" xfId="15713"/>
    <cellStyle name="Note 12 11 16 3" xfId="15714"/>
    <cellStyle name="Note 12 11 16 4" xfId="45800"/>
    <cellStyle name="Note 12 11 17" xfId="15715"/>
    <cellStyle name="Note 12 11 17 2" xfId="15716"/>
    <cellStyle name="Note 12 11 17 3" xfId="15717"/>
    <cellStyle name="Note 12 11 17 4" xfId="45801"/>
    <cellStyle name="Note 12 11 18" xfId="15718"/>
    <cellStyle name="Note 12 11 18 2" xfId="15719"/>
    <cellStyle name="Note 12 11 18 3" xfId="15720"/>
    <cellStyle name="Note 12 11 18 4" xfId="45802"/>
    <cellStyle name="Note 12 11 19" xfId="15721"/>
    <cellStyle name="Note 12 11 19 2" xfId="15722"/>
    <cellStyle name="Note 12 11 19 3" xfId="15723"/>
    <cellStyle name="Note 12 11 19 4" xfId="45803"/>
    <cellStyle name="Note 12 11 2" xfId="15724"/>
    <cellStyle name="Note 12 11 2 2" xfId="15725"/>
    <cellStyle name="Note 12 11 2 3" xfId="15726"/>
    <cellStyle name="Note 12 11 2 4" xfId="45804"/>
    <cellStyle name="Note 12 11 20" xfId="15727"/>
    <cellStyle name="Note 12 11 20 2" xfId="15728"/>
    <cellStyle name="Note 12 11 20 3" xfId="45805"/>
    <cellStyle name="Note 12 11 20 4" xfId="45806"/>
    <cellStyle name="Note 12 11 21" xfId="45807"/>
    <cellStyle name="Note 12 11 22" xfId="45808"/>
    <cellStyle name="Note 12 11 3" xfId="15729"/>
    <cellStyle name="Note 12 11 3 2" xfId="15730"/>
    <cellStyle name="Note 12 11 3 3" xfId="15731"/>
    <cellStyle name="Note 12 11 3 4" xfId="45809"/>
    <cellStyle name="Note 12 11 4" xfId="15732"/>
    <cellStyle name="Note 12 11 4 2" xfId="15733"/>
    <cellStyle name="Note 12 11 4 3" xfId="15734"/>
    <cellStyle name="Note 12 11 4 4" xfId="45810"/>
    <cellStyle name="Note 12 11 5" xfId="15735"/>
    <cellStyle name="Note 12 11 5 2" xfId="15736"/>
    <cellStyle name="Note 12 11 5 3" xfId="15737"/>
    <cellStyle name="Note 12 11 5 4" xfId="45811"/>
    <cellStyle name="Note 12 11 6" xfId="15738"/>
    <cellStyle name="Note 12 11 6 2" xfId="15739"/>
    <cellStyle name="Note 12 11 6 3" xfId="15740"/>
    <cellStyle name="Note 12 11 6 4" xfId="45812"/>
    <cellStyle name="Note 12 11 7" xfId="15741"/>
    <cellStyle name="Note 12 11 7 2" xfId="15742"/>
    <cellStyle name="Note 12 11 7 3" xfId="15743"/>
    <cellStyle name="Note 12 11 7 4" xfId="45813"/>
    <cellStyle name="Note 12 11 8" xfId="15744"/>
    <cellStyle name="Note 12 11 8 2" xfId="15745"/>
    <cellStyle name="Note 12 11 8 3" xfId="15746"/>
    <cellStyle name="Note 12 11 8 4" xfId="45814"/>
    <cellStyle name="Note 12 11 9" xfId="15747"/>
    <cellStyle name="Note 12 11 9 2" xfId="15748"/>
    <cellStyle name="Note 12 11 9 3" xfId="15749"/>
    <cellStyle name="Note 12 11 9 4" xfId="45815"/>
    <cellStyle name="Note 12 12" xfId="15750"/>
    <cellStyle name="Note 12 12 10" xfId="15751"/>
    <cellStyle name="Note 12 12 10 2" xfId="15752"/>
    <cellStyle name="Note 12 12 10 3" xfId="15753"/>
    <cellStyle name="Note 12 12 10 4" xfId="45816"/>
    <cellStyle name="Note 12 12 11" xfId="15754"/>
    <cellStyle name="Note 12 12 11 2" xfId="15755"/>
    <cellStyle name="Note 12 12 11 3" xfId="15756"/>
    <cellStyle name="Note 12 12 11 4" xfId="45817"/>
    <cellStyle name="Note 12 12 12" xfId="15757"/>
    <cellStyle name="Note 12 12 12 2" xfId="15758"/>
    <cellStyle name="Note 12 12 12 3" xfId="15759"/>
    <cellStyle name="Note 12 12 12 4" xfId="45818"/>
    <cellStyle name="Note 12 12 13" xfId="15760"/>
    <cellStyle name="Note 12 12 13 2" xfId="15761"/>
    <cellStyle name="Note 12 12 13 3" xfId="15762"/>
    <cellStyle name="Note 12 12 13 4" xfId="45819"/>
    <cellStyle name="Note 12 12 14" xfId="15763"/>
    <cellStyle name="Note 12 12 14 2" xfId="15764"/>
    <cellStyle name="Note 12 12 14 3" xfId="15765"/>
    <cellStyle name="Note 12 12 14 4" xfId="45820"/>
    <cellStyle name="Note 12 12 15" xfId="15766"/>
    <cellStyle name="Note 12 12 15 2" xfId="15767"/>
    <cellStyle name="Note 12 12 15 3" xfId="15768"/>
    <cellStyle name="Note 12 12 15 4" xfId="45821"/>
    <cellStyle name="Note 12 12 16" xfId="15769"/>
    <cellStyle name="Note 12 12 16 2" xfId="15770"/>
    <cellStyle name="Note 12 12 16 3" xfId="15771"/>
    <cellStyle name="Note 12 12 16 4" xfId="45822"/>
    <cellStyle name="Note 12 12 17" xfId="15772"/>
    <cellStyle name="Note 12 12 17 2" xfId="15773"/>
    <cellStyle name="Note 12 12 17 3" xfId="15774"/>
    <cellStyle name="Note 12 12 17 4" xfId="45823"/>
    <cellStyle name="Note 12 12 18" xfId="15775"/>
    <cellStyle name="Note 12 12 18 2" xfId="15776"/>
    <cellStyle name="Note 12 12 18 3" xfId="15777"/>
    <cellStyle name="Note 12 12 18 4" xfId="45824"/>
    <cellStyle name="Note 12 12 19" xfId="15778"/>
    <cellStyle name="Note 12 12 19 2" xfId="15779"/>
    <cellStyle name="Note 12 12 19 3" xfId="15780"/>
    <cellStyle name="Note 12 12 19 4" xfId="45825"/>
    <cellStyle name="Note 12 12 2" xfId="15781"/>
    <cellStyle name="Note 12 12 2 2" xfId="15782"/>
    <cellStyle name="Note 12 12 2 3" xfId="15783"/>
    <cellStyle name="Note 12 12 2 4" xfId="45826"/>
    <cellStyle name="Note 12 12 20" xfId="15784"/>
    <cellStyle name="Note 12 12 20 2" xfId="15785"/>
    <cellStyle name="Note 12 12 20 3" xfId="45827"/>
    <cellStyle name="Note 12 12 20 4" xfId="45828"/>
    <cellStyle name="Note 12 12 21" xfId="45829"/>
    <cellStyle name="Note 12 12 22" xfId="45830"/>
    <cellStyle name="Note 12 12 3" xfId="15786"/>
    <cellStyle name="Note 12 12 3 2" xfId="15787"/>
    <cellStyle name="Note 12 12 3 3" xfId="15788"/>
    <cellStyle name="Note 12 12 3 4" xfId="45831"/>
    <cellStyle name="Note 12 12 4" xfId="15789"/>
    <cellStyle name="Note 12 12 4 2" xfId="15790"/>
    <cellStyle name="Note 12 12 4 3" xfId="15791"/>
    <cellStyle name="Note 12 12 4 4" xfId="45832"/>
    <cellStyle name="Note 12 12 5" xfId="15792"/>
    <cellStyle name="Note 12 12 5 2" xfId="15793"/>
    <cellStyle name="Note 12 12 5 3" xfId="15794"/>
    <cellStyle name="Note 12 12 5 4" xfId="45833"/>
    <cellStyle name="Note 12 12 6" xfId="15795"/>
    <cellStyle name="Note 12 12 6 2" xfId="15796"/>
    <cellStyle name="Note 12 12 6 3" xfId="15797"/>
    <cellStyle name="Note 12 12 6 4" xfId="45834"/>
    <cellStyle name="Note 12 12 7" xfId="15798"/>
    <cellStyle name="Note 12 12 7 2" xfId="15799"/>
    <cellStyle name="Note 12 12 7 3" xfId="15800"/>
    <cellStyle name="Note 12 12 7 4" xfId="45835"/>
    <cellStyle name="Note 12 12 8" xfId="15801"/>
    <cellStyle name="Note 12 12 8 2" xfId="15802"/>
    <cellStyle name="Note 12 12 8 3" xfId="15803"/>
    <cellStyle name="Note 12 12 8 4" xfId="45836"/>
    <cellStyle name="Note 12 12 9" xfId="15804"/>
    <cellStyle name="Note 12 12 9 2" xfId="15805"/>
    <cellStyle name="Note 12 12 9 3" xfId="15806"/>
    <cellStyle name="Note 12 12 9 4" xfId="45837"/>
    <cellStyle name="Note 12 13" xfId="15807"/>
    <cellStyle name="Note 12 13 10" xfId="15808"/>
    <cellStyle name="Note 12 13 10 2" xfId="15809"/>
    <cellStyle name="Note 12 13 10 3" xfId="15810"/>
    <cellStyle name="Note 12 13 10 4" xfId="45838"/>
    <cellStyle name="Note 12 13 11" xfId="15811"/>
    <cellStyle name="Note 12 13 11 2" xfId="15812"/>
    <cellStyle name="Note 12 13 11 3" xfId="15813"/>
    <cellStyle name="Note 12 13 11 4" xfId="45839"/>
    <cellStyle name="Note 12 13 12" xfId="15814"/>
    <cellStyle name="Note 12 13 12 2" xfId="15815"/>
    <cellStyle name="Note 12 13 12 3" xfId="15816"/>
    <cellStyle name="Note 12 13 12 4" xfId="45840"/>
    <cellStyle name="Note 12 13 13" xfId="15817"/>
    <cellStyle name="Note 12 13 13 2" xfId="15818"/>
    <cellStyle name="Note 12 13 13 3" xfId="15819"/>
    <cellStyle name="Note 12 13 13 4" xfId="45841"/>
    <cellStyle name="Note 12 13 14" xfId="15820"/>
    <cellStyle name="Note 12 13 14 2" xfId="15821"/>
    <cellStyle name="Note 12 13 14 3" xfId="15822"/>
    <cellStyle name="Note 12 13 14 4" xfId="45842"/>
    <cellStyle name="Note 12 13 15" xfId="15823"/>
    <cellStyle name="Note 12 13 15 2" xfId="15824"/>
    <cellStyle name="Note 12 13 15 3" xfId="15825"/>
    <cellStyle name="Note 12 13 15 4" xfId="45843"/>
    <cellStyle name="Note 12 13 16" xfId="15826"/>
    <cellStyle name="Note 12 13 16 2" xfId="15827"/>
    <cellStyle name="Note 12 13 16 3" xfId="15828"/>
    <cellStyle name="Note 12 13 16 4" xfId="45844"/>
    <cellStyle name="Note 12 13 17" xfId="15829"/>
    <cellStyle name="Note 12 13 17 2" xfId="15830"/>
    <cellStyle name="Note 12 13 17 3" xfId="15831"/>
    <cellStyle name="Note 12 13 17 4" xfId="45845"/>
    <cellStyle name="Note 12 13 18" xfId="15832"/>
    <cellStyle name="Note 12 13 18 2" xfId="15833"/>
    <cellStyle name="Note 12 13 18 3" xfId="15834"/>
    <cellStyle name="Note 12 13 18 4" xfId="45846"/>
    <cellStyle name="Note 12 13 19" xfId="15835"/>
    <cellStyle name="Note 12 13 19 2" xfId="15836"/>
    <cellStyle name="Note 12 13 19 3" xfId="15837"/>
    <cellStyle name="Note 12 13 19 4" xfId="45847"/>
    <cellStyle name="Note 12 13 2" xfId="15838"/>
    <cellStyle name="Note 12 13 2 2" xfId="15839"/>
    <cellStyle name="Note 12 13 2 3" xfId="15840"/>
    <cellStyle name="Note 12 13 2 4" xfId="45848"/>
    <cellStyle name="Note 12 13 20" xfId="15841"/>
    <cellStyle name="Note 12 13 20 2" xfId="15842"/>
    <cellStyle name="Note 12 13 20 3" xfId="45849"/>
    <cellStyle name="Note 12 13 20 4" xfId="45850"/>
    <cellStyle name="Note 12 13 21" xfId="45851"/>
    <cellStyle name="Note 12 13 22" xfId="45852"/>
    <cellStyle name="Note 12 13 3" xfId="15843"/>
    <cellStyle name="Note 12 13 3 2" xfId="15844"/>
    <cellStyle name="Note 12 13 3 3" xfId="15845"/>
    <cellStyle name="Note 12 13 3 4" xfId="45853"/>
    <cellStyle name="Note 12 13 4" xfId="15846"/>
    <cellStyle name="Note 12 13 4 2" xfId="15847"/>
    <cellStyle name="Note 12 13 4 3" xfId="15848"/>
    <cellStyle name="Note 12 13 4 4" xfId="45854"/>
    <cellStyle name="Note 12 13 5" xfId="15849"/>
    <cellStyle name="Note 12 13 5 2" xfId="15850"/>
    <cellStyle name="Note 12 13 5 3" xfId="15851"/>
    <cellStyle name="Note 12 13 5 4" xfId="45855"/>
    <cellStyle name="Note 12 13 6" xfId="15852"/>
    <cellStyle name="Note 12 13 6 2" xfId="15853"/>
    <cellStyle name="Note 12 13 6 3" xfId="15854"/>
    <cellStyle name="Note 12 13 6 4" xfId="45856"/>
    <cellStyle name="Note 12 13 7" xfId="15855"/>
    <cellStyle name="Note 12 13 7 2" xfId="15856"/>
    <cellStyle name="Note 12 13 7 3" xfId="15857"/>
    <cellStyle name="Note 12 13 7 4" xfId="45857"/>
    <cellStyle name="Note 12 13 8" xfId="15858"/>
    <cellStyle name="Note 12 13 8 2" xfId="15859"/>
    <cellStyle name="Note 12 13 8 3" xfId="15860"/>
    <cellStyle name="Note 12 13 8 4" xfId="45858"/>
    <cellStyle name="Note 12 13 9" xfId="15861"/>
    <cellStyle name="Note 12 13 9 2" xfId="15862"/>
    <cellStyle name="Note 12 13 9 3" xfId="15863"/>
    <cellStyle name="Note 12 13 9 4" xfId="45859"/>
    <cellStyle name="Note 12 14" xfId="15864"/>
    <cellStyle name="Note 12 14 10" xfId="15865"/>
    <cellStyle name="Note 12 14 10 2" xfId="15866"/>
    <cellStyle name="Note 12 14 10 3" xfId="15867"/>
    <cellStyle name="Note 12 14 10 4" xfId="45860"/>
    <cellStyle name="Note 12 14 11" xfId="15868"/>
    <cellStyle name="Note 12 14 11 2" xfId="15869"/>
    <cellStyle name="Note 12 14 11 3" xfId="15870"/>
    <cellStyle name="Note 12 14 11 4" xfId="45861"/>
    <cellStyle name="Note 12 14 12" xfId="15871"/>
    <cellStyle name="Note 12 14 12 2" xfId="15872"/>
    <cellStyle name="Note 12 14 12 3" xfId="15873"/>
    <cellStyle name="Note 12 14 12 4" xfId="45862"/>
    <cellStyle name="Note 12 14 13" xfId="15874"/>
    <cellStyle name="Note 12 14 13 2" xfId="15875"/>
    <cellStyle name="Note 12 14 13 3" xfId="15876"/>
    <cellStyle name="Note 12 14 13 4" xfId="45863"/>
    <cellStyle name="Note 12 14 14" xfId="15877"/>
    <cellStyle name="Note 12 14 14 2" xfId="15878"/>
    <cellStyle name="Note 12 14 14 3" xfId="15879"/>
    <cellStyle name="Note 12 14 14 4" xfId="45864"/>
    <cellStyle name="Note 12 14 15" xfId="15880"/>
    <cellStyle name="Note 12 14 15 2" xfId="15881"/>
    <cellStyle name="Note 12 14 15 3" xfId="15882"/>
    <cellStyle name="Note 12 14 15 4" xfId="45865"/>
    <cellStyle name="Note 12 14 16" xfId="15883"/>
    <cellStyle name="Note 12 14 16 2" xfId="15884"/>
    <cellStyle name="Note 12 14 16 3" xfId="15885"/>
    <cellStyle name="Note 12 14 16 4" xfId="45866"/>
    <cellStyle name="Note 12 14 17" xfId="15886"/>
    <cellStyle name="Note 12 14 17 2" xfId="15887"/>
    <cellStyle name="Note 12 14 17 3" xfId="15888"/>
    <cellStyle name="Note 12 14 17 4" xfId="45867"/>
    <cellStyle name="Note 12 14 18" xfId="15889"/>
    <cellStyle name="Note 12 14 18 2" xfId="15890"/>
    <cellStyle name="Note 12 14 18 3" xfId="15891"/>
    <cellStyle name="Note 12 14 18 4" xfId="45868"/>
    <cellStyle name="Note 12 14 19" xfId="15892"/>
    <cellStyle name="Note 12 14 19 2" xfId="15893"/>
    <cellStyle name="Note 12 14 19 3" xfId="15894"/>
    <cellStyle name="Note 12 14 19 4" xfId="45869"/>
    <cellStyle name="Note 12 14 2" xfId="15895"/>
    <cellStyle name="Note 12 14 2 2" xfId="15896"/>
    <cellStyle name="Note 12 14 2 3" xfId="15897"/>
    <cellStyle name="Note 12 14 2 4" xfId="45870"/>
    <cellStyle name="Note 12 14 20" xfId="15898"/>
    <cellStyle name="Note 12 14 20 2" xfId="15899"/>
    <cellStyle name="Note 12 14 20 3" xfId="45871"/>
    <cellStyle name="Note 12 14 20 4" xfId="45872"/>
    <cellStyle name="Note 12 14 21" xfId="45873"/>
    <cellStyle name="Note 12 14 22" xfId="45874"/>
    <cellStyle name="Note 12 14 3" xfId="15900"/>
    <cellStyle name="Note 12 14 3 2" xfId="15901"/>
    <cellStyle name="Note 12 14 3 3" xfId="15902"/>
    <cellStyle name="Note 12 14 3 4" xfId="45875"/>
    <cellStyle name="Note 12 14 4" xfId="15903"/>
    <cellStyle name="Note 12 14 4 2" xfId="15904"/>
    <cellStyle name="Note 12 14 4 3" xfId="15905"/>
    <cellStyle name="Note 12 14 4 4" xfId="45876"/>
    <cellStyle name="Note 12 14 5" xfId="15906"/>
    <cellStyle name="Note 12 14 5 2" xfId="15907"/>
    <cellStyle name="Note 12 14 5 3" xfId="15908"/>
    <cellStyle name="Note 12 14 5 4" xfId="45877"/>
    <cellStyle name="Note 12 14 6" xfId="15909"/>
    <cellStyle name="Note 12 14 6 2" xfId="15910"/>
    <cellStyle name="Note 12 14 6 3" xfId="15911"/>
    <cellStyle name="Note 12 14 6 4" xfId="45878"/>
    <cellStyle name="Note 12 14 7" xfId="15912"/>
    <cellStyle name="Note 12 14 7 2" xfId="15913"/>
    <cellStyle name="Note 12 14 7 3" xfId="15914"/>
    <cellStyle name="Note 12 14 7 4" xfId="45879"/>
    <cellStyle name="Note 12 14 8" xfId="15915"/>
    <cellStyle name="Note 12 14 8 2" xfId="15916"/>
    <cellStyle name="Note 12 14 8 3" xfId="15917"/>
    <cellStyle name="Note 12 14 8 4" xfId="45880"/>
    <cellStyle name="Note 12 14 9" xfId="15918"/>
    <cellStyle name="Note 12 14 9 2" xfId="15919"/>
    <cellStyle name="Note 12 14 9 3" xfId="15920"/>
    <cellStyle name="Note 12 14 9 4" xfId="45881"/>
    <cellStyle name="Note 12 15" xfId="15921"/>
    <cellStyle name="Note 12 15 10" xfId="15922"/>
    <cellStyle name="Note 12 15 10 2" xfId="15923"/>
    <cellStyle name="Note 12 15 10 3" xfId="15924"/>
    <cellStyle name="Note 12 15 10 4" xfId="45882"/>
    <cellStyle name="Note 12 15 11" xfId="15925"/>
    <cellStyle name="Note 12 15 11 2" xfId="15926"/>
    <cellStyle name="Note 12 15 11 3" xfId="15927"/>
    <cellStyle name="Note 12 15 11 4" xfId="45883"/>
    <cellStyle name="Note 12 15 12" xfId="15928"/>
    <cellStyle name="Note 12 15 12 2" xfId="15929"/>
    <cellStyle name="Note 12 15 12 3" xfId="15930"/>
    <cellStyle name="Note 12 15 12 4" xfId="45884"/>
    <cellStyle name="Note 12 15 13" xfId="15931"/>
    <cellStyle name="Note 12 15 13 2" xfId="15932"/>
    <cellStyle name="Note 12 15 13 3" xfId="15933"/>
    <cellStyle name="Note 12 15 13 4" xfId="45885"/>
    <cellStyle name="Note 12 15 14" xfId="15934"/>
    <cellStyle name="Note 12 15 14 2" xfId="15935"/>
    <cellStyle name="Note 12 15 14 3" xfId="15936"/>
    <cellStyle name="Note 12 15 14 4" xfId="45886"/>
    <cellStyle name="Note 12 15 15" xfId="15937"/>
    <cellStyle name="Note 12 15 15 2" xfId="15938"/>
    <cellStyle name="Note 12 15 15 3" xfId="15939"/>
    <cellStyle name="Note 12 15 15 4" xfId="45887"/>
    <cellStyle name="Note 12 15 16" xfId="15940"/>
    <cellStyle name="Note 12 15 16 2" xfId="15941"/>
    <cellStyle name="Note 12 15 16 3" xfId="15942"/>
    <cellStyle name="Note 12 15 16 4" xfId="45888"/>
    <cellStyle name="Note 12 15 17" xfId="15943"/>
    <cellStyle name="Note 12 15 17 2" xfId="15944"/>
    <cellStyle name="Note 12 15 17 3" xfId="15945"/>
    <cellStyle name="Note 12 15 17 4" xfId="45889"/>
    <cellStyle name="Note 12 15 18" xfId="15946"/>
    <cellStyle name="Note 12 15 18 2" xfId="15947"/>
    <cellStyle name="Note 12 15 18 3" xfId="15948"/>
    <cellStyle name="Note 12 15 18 4" xfId="45890"/>
    <cellStyle name="Note 12 15 19" xfId="15949"/>
    <cellStyle name="Note 12 15 19 2" xfId="15950"/>
    <cellStyle name="Note 12 15 19 3" xfId="15951"/>
    <cellStyle name="Note 12 15 19 4" xfId="45891"/>
    <cellStyle name="Note 12 15 2" xfId="15952"/>
    <cellStyle name="Note 12 15 2 2" xfId="15953"/>
    <cellStyle name="Note 12 15 2 3" xfId="15954"/>
    <cellStyle name="Note 12 15 2 4" xfId="45892"/>
    <cellStyle name="Note 12 15 20" xfId="15955"/>
    <cellStyle name="Note 12 15 20 2" xfId="15956"/>
    <cellStyle name="Note 12 15 20 3" xfId="45893"/>
    <cellStyle name="Note 12 15 20 4" xfId="45894"/>
    <cellStyle name="Note 12 15 21" xfId="45895"/>
    <cellStyle name="Note 12 15 22" xfId="45896"/>
    <cellStyle name="Note 12 15 3" xfId="15957"/>
    <cellStyle name="Note 12 15 3 2" xfId="15958"/>
    <cellStyle name="Note 12 15 3 3" xfId="15959"/>
    <cellStyle name="Note 12 15 3 4" xfId="45897"/>
    <cellStyle name="Note 12 15 4" xfId="15960"/>
    <cellStyle name="Note 12 15 4 2" xfId="15961"/>
    <cellStyle name="Note 12 15 4 3" xfId="15962"/>
    <cellStyle name="Note 12 15 4 4" xfId="45898"/>
    <cellStyle name="Note 12 15 5" xfId="15963"/>
    <cellStyle name="Note 12 15 5 2" xfId="15964"/>
    <cellStyle name="Note 12 15 5 3" xfId="15965"/>
    <cellStyle name="Note 12 15 5 4" xfId="45899"/>
    <cellStyle name="Note 12 15 6" xfId="15966"/>
    <cellStyle name="Note 12 15 6 2" xfId="15967"/>
    <cellStyle name="Note 12 15 6 3" xfId="15968"/>
    <cellStyle name="Note 12 15 6 4" xfId="45900"/>
    <cellStyle name="Note 12 15 7" xfId="15969"/>
    <cellStyle name="Note 12 15 7 2" xfId="15970"/>
    <cellStyle name="Note 12 15 7 3" xfId="15971"/>
    <cellStyle name="Note 12 15 7 4" xfId="45901"/>
    <cellStyle name="Note 12 15 8" xfId="15972"/>
    <cellStyle name="Note 12 15 8 2" xfId="15973"/>
    <cellStyle name="Note 12 15 8 3" xfId="15974"/>
    <cellStyle name="Note 12 15 8 4" xfId="45902"/>
    <cellStyle name="Note 12 15 9" xfId="15975"/>
    <cellStyle name="Note 12 15 9 2" xfId="15976"/>
    <cellStyle name="Note 12 15 9 3" xfId="15977"/>
    <cellStyle name="Note 12 15 9 4" xfId="45903"/>
    <cellStyle name="Note 12 16" xfId="15978"/>
    <cellStyle name="Note 12 16 10" xfId="15979"/>
    <cellStyle name="Note 12 16 10 2" xfId="15980"/>
    <cellStyle name="Note 12 16 10 3" xfId="15981"/>
    <cellStyle name="Note 12 16 10 4" xfId="45904"/>
    <cellStyle name="Note 12 16 11" xfId="15982"/>
    <cellStyle name="Note 12 16 11 2" xfId="15983"/>
    <cellStyle name="Note 12 16 11 3" xfId="15984"/>
    <cellStyle name="Note 12 16 11 4" xfId="45905"/>
    <cellStyle name="Note 12 16 12" xfId="15985"/>
    <cellStyle name="Note 12 16 12 2" xfId="15986"/>
    <cellStyle name="Note 12 16 12 3" xfId="15987"/>
    <cellStyle name="Note 12 16 12 4" xfId="45906"/>
    <cellStyle name="Note 12 16 13" xfId="15988"/>
    <cellStyle name="Note 12 16 13 2" xfId="15989"/>
    <cellStyle name="Note 12 16 13 3" xfId="15990"/>
    <cellStyle name="Note 12 16 13 4" xfId="45907"/>
    <cellStyle name="Note 12 16 14" xfId="15991"/>
    <cellStyle name="Note 12 16 14 2" xfId="15992"/>
    <cellStyle name="Note 12 16 14 3" xfId="15993"/>
    <cellStyle name="Note 12 16 14 4" xfId="45908"/>
    <cellStyle name="Note 12 16 15" xfId="15994"/>
    <cellStyle name="Note 12 16 15 2" xfId="15995"/>
    <cellStyle name="Note 12 16 15 3" xfId="15996"/>
    <cellStyle name="Note 12 16 15 4" xfId="45909"/>
    <cellStyle name="Note 12 16 16" xfId="15997"/>
    <cellStyle name="Note 12 16 16 2" xfId="15998"/>
    <cellStyle name="Note 12 16 16 3" xfId="15999"/>
    <cellStyle name="Note 12 16 16 4" xfId="45910"/>
    <cellStyle name="Note 12 16 17" xfId="16000"/>
    <cellStyle name="Note 12 16 17 2" xfId="16001"/>
    <cellStyle name="Note 12 16 17 3" xfId="16002"/>
    <cellStyle name="Note 12 16 17 4" xfId="45911"/>
    <cellStyle name="Note 12 16 18" xfId="16003"/>
    <cellStyle name="Note 12 16 18 2" xfId="16004"/>
    <cellStyle name="Note 12 16 18 3" xfId="16005"/>
    <cellStyle name="Note 12 16 18 4" xfId="45912"/>
    <cellStyle name="Note 12 16 19" xfId="16006"/>
    <cellStyle name="Note 12 16 19 2" xfId="16007"/>
    <cellStyle name="Note 12 16 19 3" xfId="16008"/>
    <cellStyle name="Note 12 16 19 4" xfId="45913"/>
    <cellStyle name="Note 12 16 2" xfId="16009"/>
    <cellStyle name="Note 12 16 2 2" xfId="16010"/>
    <cellStyle name="Note 12 16 2 3" xfId="16011"/>
    <cellStyle name="Note 12 16 2 4" xfId="45914"/>
    <cellStyle name="Note 12 16 20" xfId="16012"/>
    <cellStyle name="Note 12 16 20 2" xfId="16013"/>
    <cellStyle name="Note 12 16 20 3" xfId="45915"/>
    <cellStyle name="Note 12 16 20 4" xfId="45916"/>
    <cellStyle name="Note 12 16 21" xfId="45917"/>
    <cellStyle name="Note 12 16 22" xfId="45918"/>
    <cellStyle name="Note 12 16 3" xfId="16014"/>
    <cellStyle name="Note 12 16 3 2" xfId="16015"/>
    <cellStyle name="Note 12 16 3 3" xfId="16016"/>
    <cellStyle name="Note 12 16 3 4" xfId="45919"/>
    <cellStyle name="Note 12 16 4" xfId="16017"/>
    <cellStyle name="Note 12 16 4 2" xfId="16018"/>
    <cellStyle name="Note 12 16 4 3" xfId="16019"/>
    <cellStyle name="Note 12 16 4 4" xfId="45920"/>
    <cellStyle name="Note 12 16 5" xfId="16020"/>
    <cellStyle name="Note 12 16 5 2" xfId="16021"/>
    <cellStyle name="Note 12 16 5 3" xfId="16022"/>
    <cellStyle name="Note 12 16 5 4" xfId="45921"/>
    <cellStyle name="Note 12 16 6" xfId="16023"/>
    <cellStyle name="Note 12 16 6 2" xfId="16024"/>
    <cellStyle name="Note 12 16 6 3" xfId="16025"/>
    <cellStyle name="Note 12 16 6 4" xfId="45922"/>
    <cellStyle name="Note 12 16 7" xfId="16026"/>
    <cellStyle name="Note 12 16 7 2" xfId="16027"/>
    <cellStyle name="Note 12 16 7 3" xfId="16028"/>
    <cellStyle name="Note 12 16 7 4" xfId="45923"/>
    <cellStyle name="Note 12 16 8" xfId="16029"/>
    <cellStyle name="Note 12 16 8 2" xfId="16030"/>
    <cellStyle name="Note 12 16 8 3" xfId="16031"/>
    <cellStyle name="Note 12 16 8 4" xfId="45924"/>
    <cellStyle name="Note 12 16 9" xfId="16032"/>
    <cellStyle name="Note 12 16 9 2" xfId="16033"/>
    <cellStyle name="Note 12 16 9 3" xfId="16034"/>
    <cellStyle name="Note 12 16 9 4" xfId="45925"/>
    <cellStyle name="Note 12 17" xfId="16035"/>
    <cellStyle name="Note 12 17 10" xfId="16036"/>
    <cellStyle name="Note 12 17 10 2" xfId="16037"/>
    <cellStyle name="Note 12 17 10 3" xfId="16038"/>
    <cellStyle name="Note 12 17 10 4" xfId="45926"/>
    <cellStyle name="Note 12 17 11" xfId="16039"/>
    <cellStyle name="Note 12 17 11 2" xfId="16040"/>
    <cellStyle name="Note 12 17 11 3" xfId="16041"/>
    <cellStyle name="Note 12 17 11 4" xfId="45927"/>
    <cellStyle name="Note 12 17 12" xfId="16042"/>
    <cellStyle name="Note 12 17 12 2" xfId="16043"/>
    <cellStyle name="Note 12 17 12 3" xfId="16044"/>
    <cellStyle name="Note 12 17 12 4" xfId="45928"/>
    <cellStyle name="Note 12 17 13" xfId="16045"/>
    <cellStyle name="Note 12 17 13 2" xfId="16046"/>
    <cellStyle name="Note 12 17 13 3" xfId="16047"/>
    <cellStyle name="Note 12 17 13 4" xfId="45929"/>
    <cellStyle name="Note 12 17 14" xfId="16048"/>
    <cellStyle name="Note 12 17 14 2" xfId="16049"/>
    <cellStyle name="Note 12 17 14 3" xfId="16050"/>
    <cellStyle name="Note 12 17 14 4" xfId="45930"/>
    <cellStyle name="Note 12 17 15" xfId="16051"/>
    <cellStyle name="Note 12 17 15 2" xfId="16052"/>
    <cellStyle name="Note 12 17 15 3" xfId="16053"/>
    <cellStyle name="Note 12 17 15 4" xfId="45931"/>
    <cellStyle name="Note 12 17 16" xfId="16054"/>
    <cellStyle name="Note 12 17 16 2" xfId="16055"/>
    <cellStyle name="Note 12 17 16 3" xfId="16056"/>
    <cellStyle name="Note 12 17 16 4" xfId="45932"/>
    <cellStyle name="Note 12 17 17" xfId="16057"/>
    <cellStyle name="Note 12 17 17 2" xfId="16058"/>
    <cellStyle name="Note 12 17 17 3" xfId="16059"/>
    <cellStyle name="Note 12 17 17 4" xfId="45933"/>
    <cellStyle name="Note 12 17 18" xfId="16060"/>
    <cellStyle name="Note 12 17 18 2" xfId="16061"/>
    <cellStyle name="Note 12 17 18 3" xfId="16062"/>
    <cellStyle name="Note 12 17 18 4" xfId="45934"/>
    <cellStyle name="Note 12 17 19" xfId="16063"/>
    <cellStyle name="Note 12 17 19 2" xfId="16064"/>
    <cellStyle name="Note 12 17 19 3" xfId="16065"/>
    <cellStyle name="Note 12 17 19 4" xfId="45935"/>
    <cellStyle name="Note 12 17 2" xfId="16066"/>
    <cellStyle name="Note 12 17 2 2" xfId="16067"/>
    <cellStyle name="Note 12 17 2 3" xfId="16068"/>
    <cellStyle name="Note 12 17 2 4" xfId="45936"/>
    <cellStyle name="Note 12 17 20" xfId="16069"/>
    <cellStyle name="Note 12 17 20 2" xfId="16070"/>
    <cellStyle name="Note 12 17 20 3" xfId="45937"/>
    <cellStyle name="Note 12 17 20 4" xfId="45938"/>
    <cellStyle name="Note 12 17 21" xfId="45939"/>
    <cellStyle name="Note 12 17 22" xfId="45940"/>
    <cellStyle name="Note 12 17 3" xfId="16071"/>
    <cellStyle name="Note 12 17 3 2" xfId="16072"/>
    <cellStyle name="Note 12 17 3 3" xfId="16073"/>
    <cellStyle name="Note 12 17 3 4" xfId="45941"/>
    <cellStyle name="Note 12 17 4" xfId="16074"/>
    <cellStyle name="Note 12 17 4 2" xfId="16075"/>
    <cellStyle name="Note 12 17 4 3" xfId="16076"/>
    <cellStyle name="Note 12 17 4 4" xfId="45942"/>
    <cellStyle name="Note 12 17 5" xfId="16077"/>
    <cellStyle name="Note 12 17 5 2" xfId="16078"/>
    <cellStyle name="Note 12 17 5 3" xfId="16079"/>
    <cellStyle name="Note 12 17 5 4" xfId="45943"/>
    <cellStyle name="Note 12 17 6" xfId="16080"/>
    <cellStyle name="Note 12 17 6 2" xfId="16081"/>
    <cellStyle name="Note 12 17 6 3" xfId="16082"/>
    <cellStyle name="Note 12 17 6 4" xfId="45944"/>
    <cellStyle name="Note 12 17 7" xfId="16083"/>
    <cellStyle name="Note 12 17 7 2" xfId="16084"/>
    <cellStyle name="Note 12 17 7 3" xfId="16085"/>
    <cellStyle name="Note 12 17 7 4" xfId="45945"/>
    <cellStyle name="Note 12 17 8" xfId="16086"/>
    <cellStyle name="Note 12 17 8 2" xfId="16087"/>
    <cellStyle name="Note 12 17 8 3" xfId="16088"/>
    <cellStyle name="Note 12 17 8 4" xfId="45946"/>
    <cellStyle name="Note 12 17 9" xfId="16089"/>
    <cellStyle name="Note 12 17 9 2" xfId="16090"/>
    <cellStyle name="Note 12 17 9 3" xfId="16091"/>
    <cellStyle name="Note 12 17 9 4" xfId="45947"/>
    <cellStyle name="Note 12 18" xfId="16092"/>
    <cellStyle name="Note 12 18 10" xfId="16093"/>
    <cellStyle name="Note 12 18 10 2" xfId="16094"/>
    <cellStyle name="Note 12 18 10 3" xfId="16095"/>
    <cellStyle name="Note 12 18 10 4" xfId="45948"/>
    <cellStyle name="Note 12 18 11" xfId="16096"/>
    <cellStyle name="Note 12 18 11 2" xfId="16097"/>
    <cellStyle name="Note 12 18 11 3" xfId="16098"/>
    <cellStyle name="Note 12 18 11 4" xfId="45949"/>
    <cellStyle name="Note 12 18 12" xfId="16099"/>
    <cellStyle name="Note 12 18 12 2" xfId="16100"/>
    <cellStyle name="Note 12 18 12 3" xfId="16101"/>
    <cellStyle name="Note 12 18 12 4" xfId="45950"/>
    <cellStyle name="Note 12 18 13" xfId="16102"/>
    <cellStyle name="Note 12 18 13 2" xfId="16103"/>
    <cellStyle name="Note 12 18 13 3" xfId="16104"/>
    <cellStyle name="Note 12 18 13 4" xfId="45951"/>
    <cellStyle name="Note 12 18 14" xfId="16105"/>
    <cellStyle name="Note 12 18 14 2" xfId="16106"/>
    <cellStyle name="Note 12 18 14 3" xfId="16107"/>
    <cellStyle name="Note 12 18 14 4" xfId="45952"/>
    <cellStyle name="Note 12 18 15" xfId="16108"/>
    <cellStyle name="Note 12 18 15 2" xfId="16109"/>
    <cellStyle name="Note 12 18 15 3" xfId="16110"/>
    <cellStyle name="Note 12 18 15 4" xfId="45953"/>
    <cellStyle name="Note 12 18 16" xfId="16111"/>
    <cellStyle name="Note 12 18 16 2" xfId="16112"/>
    <cellStyle name="Note 12 18 16 3" xfId="16113"/>
    <cellStyle name="Note 12 18 16 4" xfId="45954"/>
    <cellStyle name="Note 12 18 17" xfId="16114"/>
    <cellStyle name="Note 12 18 17 2" xfId="16115"/>
    <cellStyle name="Note 12 18 17 3" xfId="16116"/>
    <cellStyle name="Note 12 18 17 4" xfId="45955"/>
    <cellStyle name="Note 12 18 18" xfId="16117"/>
    <cellStyle name="Note 12 18 18 2" xfId="16118"/>
    <cellStyle name="Note 12 18 18 3" xfId="16119"/>
    <cellStyle name="Note 12 18 18 4" xfId="45956"/>
    <cellStyle name="Note 12 18 19" xfId="16120"/>
    <cellStyle name="Note 12 18 19 2" xfId="16121"/>
    <cellStyle name="Note 12 18 19 3" xfId="16122"/>
    <cellStyle name="Note 12 18 19 4" xfId="45957"/>
    <cellStyle name="Note 12 18 2" xfId="16123"/>
    <cellStyle name="Note 12 18 2 2" xfId="16124"/>
    <cellStyle name="Note 12 18 2 3" xfId="16125"/>
    <cellStyle name="Note 12 18 2 4" xfId="45958"/>
    <cellStyle name="Note 12 18 20" xfId="16126"/>
    <cellStyle name="Note 12 18 20 2" xfId="16127"/>
    <cellStyle name="Note 12 18 20 3" xfId="45959"/>
    <cellStyle name="Note 12 18 20 4" xfId="45960"/>
    <cellStyle name="Note 12 18 21" xfId="45961"/>
    <cellStyle name="Note 12 18 22" xfId="45962"/>
    <cellStyle name="Note 12 18 3" xfId="16128"/>
    <cellStyle name="Note 12 18 3 2" xfId="16129"/>
    <cellStyle name="Note 12 18 3 3" xfId="16130"/>
    <cellStyle name="Note 12 18 3 4" xfId="45963"/>
    <cellStyle name="Note 12 18 4" xfId="16131"/>
    <cellStyle name="Note 12 18 4 2" xfId="16132"/>
    <cellStyle name="Note 12 18 4 3" xfId="16133"/>
    <cellStyle name="Note 12 18 4 4" xfId="45964"/>
    <cellStyle name="Note 12 18 5" xfId="16134"/>
    <cellStyle name="Note 12 18 5 2" xfId="16135"/>
    <cellStyle name="Note 12 18 5 3" xfId="16136"/>
    <cellStyle name="Note 12 18 5 4" xfId="45965"/>
    <cellStyle name="Note 12 18 6" xfId="16137"/>
    <cellStyle name="Note 12 18 6 2" xfId="16138"/>
    <cellStyle name="Note 12 18 6 3" xfId="16139"/>
    <cellStyle name="Note 12 18 6 4" xfId="45966"/>
    <cellStyle name="Note 12 18 7" xfId="16140"/>
    <cellStyle name="Note 12 18 7 2" xfId="16141"/>
    <cellStyle name="Note 12 18 7 3" xfId="16142"/>
    <cellStyle name="Note 12 18 7 4" xfId="45967"/>
    <cellStyle name="Note 12 18 8" xfId="16143"/>
    <cellStyle name="Note 12 18 8 2" xfId="16144"/>
    <cellStyle name="Note 12 18 8 3" xfId="16145"/>
    <cellStyle name="Note 12 18 8 4" xfId="45968"/>
    <cellStyle name="Note 12 18 9" xfId="16146"/>
    <cellStyle name="Note 12 18 9 2" xfId="16147"/>
    <cellStyle name="Note 12 18 9 3" xfId="16148"/>
    <cellStyle name="Note 12 18 9 4" xfId="45969"/>
    <cellStyle name="Note 12 19" xfId="16149"/>
    <cellStyle name="Note 12 19 10" xfId="16150"/>
    <cellStyle name="Note 12 19 10 2" xfId="16151"/>
    <cellStyle name="Note 12 19 10 3" xfId="16152"/>
    <cellStyle name="Note 12 19 10 4" xfId="45970"/>
    <cellStyle name="Note 12 19 11" xfId="16153"/>
    <cellStyle name="Note 12 19 11 2" xfId="16154"/>
    <cellStyle name="Note 12 19 11 3" xfId="16155"/>
    <cellStyle name="Note 12 19 11 4" xfId="45971"/>
    <cellStyle name="Note 12 19 12" xfId="16156"/>
    <cellStyle name="Note 12 19 12 2" xfId="16157"/>
    <cellStyle name="Note 12 19 12 3" xfId="16158"/>
    <cellStyle name="Note 12 19 12 4" xfId="45972"/>
    <cellStyle name="Note 12 19 13" xfId="16159"/>
    <cellStyle name="Note 12 19 13 2" xfId="16160"/>
    <cellStyle name="Note 12 19 13 3" xfId="16161"/>
    <cellStyle name="Note 12 19 13 4" xfId="45973"/>
    <cellStyle name="Note 12 19 14" xfId="16162"/>
    <cellStyle name="Note 12 19 14 2" xfId="16163"/>
    <cellStyle name="Note 12 19 14 3" xfId="16164"/>
    <cellStyle name="Note 12 19 14 4" xfId="45974"/>
    <cellStyle name="Note 12 19 15" xfId="16165"/>
    <cellStyle name="Note 12 19 15 2" xfId="16166"/>
    <cellStyle name="Note 12 19 15 3" xfId="16167"/>
    <cellStyle name="Note 12 19 15 4" xfId="45975"/>
    <cellStyle name="Note 12 19 16" xfId="16168"/>
    <cellStyle name="Note 12 19 16 2" xfId="16169"/>
    <cellStyle name="Note 12 19 16 3" xfId="16170"/>
    <cellStyle name="Note 12 19 16 4" xfId="45976"/>
    <cellStyle name="Note 12 19 17" xfId="16171"/>
    <cellStyle name="Note 12 19 17 2" xfId="16172"/>
    <cellStyle name="Note 12 19 17 3" xfId="16173"/>
    <cellStyle name="Note 12 19 17 4" xfId="45977"/>
    <cellStyle name="Note 12 19 18" xfId="16174"/>
    <cellStyle name="Note 12 19 18 2" xfId="16175"/>
    <cellStyle name="Note 12 19 18 3" xfId="16176"/>
    <cellStyle name="Note 12 19 18 4" xfId="45978"/>
    <cellStyle name="Note 12 19 19" xfId="16177"/>
    <cellStyle name="Note 12 19 19 2" xfId="16178"/>
    <cellStyle name="Note 12 19 19 3" xfId="16179"/>
    <cellStyle name="Note 12 19 19 4" xfId="45979"/>
    <cellStyle name="Note 12 19 2" xfId="16180"/>
    <cellStyle name="Note 12 19 2 2" xfId="16181"/>
    <cellStyle name="Note 12 19 2 3" xfId="16182"/>
    <cellStyle name="Note 12 19 2 4" xfId="45980"/>
    <cellStyle name="Note 12 19 20" xfId="16183"/>
    <cellStyle name="Note 12 19 20 2" xfId="16184"/>
    <cellStyle name="Note 12 19 20 3" xfId="45981"/>
    <cellStyle name="Note 12 19 20 4" xfId="45982"/>
    <cellStyle name="Note 12 19 21" xfId="45983"/>
    <cellStyle name="Note 12 19 22" xfId="45984"/>
    <cellStyle name="Note 12 19 3" xfId="16185"/>
    <cellStyle name="Note 12 19 3 2" xfId="16186"/>
    <cellStyle name="Note 12 19 3 3" xfId="16187"/>
    <cellStyle name="Note 12 19 3 4" xfId="45985"/>
    <cellStyle name="Note 12 19 4" xfId="16188"/>
    <cellStyle name="Note 12 19 4 2" xfId="16189"/>
    <cellStyle name="Note 12 19 4 3" xfId="16190"/>
    <cellStyle name="Note 12 19 4 4" xfId="45986"/>
    <cellStyle name="Note 12 19 5" xfId="16191"/>
    <cellStyle name="Note 12 19 5 2" xfId="16192"/>
    <cellStyle name="Note 12 19 5 3" xfId="16193"/>
    <cellStyle name="Note 12 19 5 4" xfId="45987"/>
    <cellStyle name="Note 12 19 6" xfId="16194"/>
    <cellStyle name="Note 12 19 6 2" xfId="16195"/>
    <cellStyle name="Note 12 19 6 3" xfId="16196"/>
    <cellStyle name="Note 12 19 6 4" xfId="45988"/>
    <cellStyle name="Note 12 19 7" xfId="16197"/>
    <cellStyle name="Note 12 19 7 2" xfId="16198"/>
    <cellStyle name="Note 12 19 7 3" xfId="16199"/>
    <cellStyle name="Note 12 19 7 4" xfId="45989"/>
    <cellStyle name="Note 12 19 8" xfId="16200"/>
    <cellStyle name="Note 12 19 8 2" xfId="16201"/>
    <cellStyle name="Note 12 19 8 3" xfId="16202"/>
    <cellStyle name="Note 12 19 8 4" xfId="45990"/>
    <cellStyle name="Note 12 19 9" xfId="16203"/>
    <cellStyle name="Note 12 19 9 2" xfId="16204"/>
    <cellStyle name="Note 12 19 9 3" xfId="16205"/>
    <cellStyle name="Note 12 19 9 4" xfId="45991"/>
    <cellStyle name="Note 12 2" xfId="16206"/>
    <cellStyle name="Note 12 2 10" xfId="16207"/>
    <cellStyle name="Note 12 2 10 10" xfId="16208"/>
    <cellStyle name="Note 12 2 10 10 2" xfId="16209"/>
    <cellStyle name="Note 12 2 10 10 3" xfId="16210"/>
    <cellStyle name="Note 12 2 10 10 4" xfId="45992"/>
    <cellStyle name="Note 12 2 10 11" xfId="16211"/>
    <cellStyle name="Note 12 2 10 11 2" xfId="16212"/>
    <cellStyle name="Note 12 2 10 11 3" xfId="16213"/>
    <cellStyle name="Note 12 2 10 11 4" xfId="45993"/>
    <cellStyle name="Note 12 2 10 12" xfId="16214"/>
    <cellStyle name="Note 12 2 10 12 2" xfId="16215"/>
    <cellStyle name="Note 12 2 10 12 3" xfId="16216"/>
    <cellStyle name="Note 12 2 10 12 4" xfId="45994"/>
    <cellStyle name="Note 12 2 10 13" xfId="16217"/>
    <cellStyle name="Note 12 2 10 13 2" xfId="16218"/>
    <cellStyle name="Note 12 2 10 13 3" xfId="16219"/>
    <cellStyle name="Note 12 2 10 13 4" xfId="45995"/>
    <cellStyle name="Note 12 2 10 14" xfId="16220"/>
    <cellStyle name="Note 12 2 10 14 2" xfId="16221"/>
    <cellStyle name="Note 12 2 10 14 3" xfId="16222"/>
    <cellStyle name="Note 12 2 10 14 4" xfId="45996"/>
    <cellStyle name="Note 12 2 10 15" xfId="16223"/>
    <cellStyle name="Note 12 2 10 15 2" xfId="16224"/>
    <cellStyle name="Note 12 2 10 15 3" xfId="16225"/>
    <cellStyle name="Note 12 2 10 15 4" xfId="45997"/>
    <cellStyle name="Note 12 2 10 16" xfId="16226"/>
    <cellStyle name="Note 12 2 10 16 2" xfId="16227"/>
    <cellStyle name="Note 12 2 10 16 3" xfId="16228"/>
    <cellStyle name="Note 12 2 10 16 4" xfId="45998"/>
    <cellStyle name="Note 12 2 10 17" xfId="16229"/>
    <cellStyle name="Note 12 2 10 17 2" xfId="16230"/>
    <cellStyle name="Note 12 2 10 17 3" xfId="16231"/>
    <cellStyle name="Note 12 2 10 17 4" xfId="45999"/>
    <cellStyle name="Note 12 2 10 18" xfId="16232"/>
    <cellStyle name="Note 12 2 10 18 2" xfId="16233"/>
    <cellStyle name="Note 12 2 10 18 3" xfId="16234"/>
    <cellStyle name="Note 12 2 10 18 4" xfId="46000"/>
    <cellStyle name="Note 12 2 10 19" xfId="16235"/>
    <cellStyle name="Note 12 2 10 19 2" xfId="16236"/>
    <cellStyle name="Note 12 2 10 19 3" xfId="16237"/>
    <cellStyle name="Note 12 2 10 19 4" xfId="46001"/>
    <cellStyle name="Note 12 2 10 2" xfId="16238"/>
    <cellStyle name="Note 12 2 10 2 2" xfId="16239"/>
    <cellStyle name="Note 12 2 10 2 3" xfId="16240"/>
    <cellStyle name="Note 12 2 10 2 4" xfId="46002"/>
    <cellStyle name="Note 12 2 10 20" xfId="16241"/>
    <cellStyle name="Note 12 2 10 20 2" xfId="16242"/>
    <cellStyle name="Note 12 2 10 20 3" xfId="46003"/>
    <cellStyle name="Note 12 2 10 20 4" xfId="46004"/>
    <cellStyle name="Note 12 2 10 21" xfId="46005"/>
    <cellStyle name="Note 12 2 10 22" xfId="46006"/>
    <cellStyle name="Note 12 2 10 3" xfId="16243"/>
    <cellStyle name="Note 12 2 10 3 2" xfId="16244"/>
    <cellStyle name="Note 12 2 10 3 3" xfId="16245"/>
    <cellStyle name="Note 12 2 10 3 4" xfId="46007"/>
    <cellStyle name="Note 12 2 10 4" xfId="16246"/>
    <cellStyle name="Note 12 2 10 4 2" xfId="16247"/>
    <cellStyle name="Note 12 2 10 4 3" xfId="16248"/>
    <cellStyle name="Note 12 2 10 4 4" xfId="46008"/>
    <cellStyle name="Note 12 2 10 5" xfId="16249"/>
    <cellStyle name="Note 12 2 10 5 2" xfId="16250"/>
    <cellStyle name="Note 12 2 10 5 3" xfId="16251"/>
    <cellStyle name="Note 12 2 10 5 4" xfId="46009"/>
    <cellStyle name="Note 12 2 10 6" xfId="16252"/>
    <cellStyle name="Note 12 2 10 6 2" xfId="16253"/>
    <cellStyle name="Note 12 2 10 6 3" xfId="16254"/>
    <cellStyle name="Note 12 2 10 6 4" xfId="46010"/>
    <cellStyle name="Note 12 2 10 7" xfId="16255"/>
    <cellStyle name="Note 12 2 10 7 2" xfId="16256"/>
    <cellStyle name="Note 12 2 10 7 3" xfId="16257"/>
    <cellStyle name="Note 12 2 10 7 4" xfId="46011"/>
    <cellStyle name="Note 12 2 10 8" xfId="16258"/>
    <cellStyle name="Note 12 2 10 8 2" xfId="16259"/>
    <cellStyle name="Note 12 2 10 8 3" xfId="16260"/>
    <cellStyle name="Note 12 2 10 8 4" xfId="46012"/>
    <cellStyle name="Note 12 2 10 9" xfId="16261"/>
    <cellStyle name="Note 12 2 10 9 2" xfId="16262"/>
    <cellStyle name="Note 12 2 10 9 3" xfId="16263"/>
    <cellStyle name="Note 12 2 10 9 4" xfId="46013"/>
    <cellStyle name="Note 12 2 11" xfId="16264"/>
    <cellStyle name="Note 12 2 11 10" xfId="16265"/>
    <cellStyle name="Note 12 2 11 10 2" xfId="16266"/>
    <cellStyle name="Note 12 2 11 10 3" xfId="16267"/>
    <cellStyle name="Note 12 2 11 10 4" xfId="46014"/>
    <cellStyle name="Note 12 2 11 11" xfId="16268"/>
    <cellStyle name="Note 12 2 11 11 2" xfId="16269"/>
    <cellStyle name="Note 12 2 11 11 3" xfId="16270"/>
    <cellStyle name="Note 12 2 11 11 4" xfId="46015"/>
    <cellStyle name="Note 12 2 11 12" xfId="16271"/>
    <cellStyle name="Note 12 2 11 12 2" xfId="16272"/>
    <cellStyle name="Note 12 2 11 12 3" xfId="16273"/>
    <cellStyle name="Note 12 2 11 12 4" xfId="46016"/>
    <cellStyle name="Note 12 2 11 13" xfId="16274"/>
    <cellStyle name="Note 12 2 11 13 2" xfId="16275"/>
    <cellStyle name="Note 12 2 11 13 3" xfId="16276"/>
    <cellStyle name="Note 12 2 11 13 4" xfId="46017"/>
    <cellStyle name="Note 12 2 11 14" xfId="16277"/>
    <cellStyle name="Note 12 2 11 14 2" xfId="16278"/>
    <cellStyle name="Note 12 2 11 14 3" xfId="16279"/>
    <cellStyle name="Note 12 2 11 14 4" xfId="46018"/>
    <cellStyle name="Note 12 2 11 15" xfId="16280"/>
    <cellStyle name="Note 12 2 11 15 2" xfId="16281"/>
    <cellStyle name="Note 12 2 11 15 3" xfId="16282"/>
    <cellStyle name="Note 12 2 11 15 4" xfId="46019"/>
    <cellStyle name="Note 12 2 11 16" xfId="16283"/>
    <cellStyle name="Note 12 2 11 16 2" xfId="16284"/>
    <cellStyle name="Note 12 2 11 16 3" xfId="16285"/>
    <cellStyle name="Note 12 2 11 16 4" xfId="46020"/>
    <cellStyle name="Note 12 2 11 17" xfId="16286"/>
    <cellStyle name="Note 12 2 11 17 2" xfId="16287"/>
    <cellStyle name="Note 12 2 11 17 3" xfId="16288"/>
    <cellStyle name="Note 12 2 11 17 4" xfId="46021"/>
    <cellStyle name="Note 12 2 11 18" xfId="16289"/>
    <cellStyle name="Note 12 2 11 18 2" xfId="16290"/>
    <cellStyle name="Note 12 2 11 18 3" xfId="16291"/>
    <cellStyle name="Note 12 2 11 18 4" xfId="46022"/>
    <cellStyle name="Note 12 2 11 19" xfId="16292"/>
    <cellStyle name="Note 12 2 11 19 2" xfId="16293"/>
    <cellStyle name="Note 12 2 11 19 3" xfId="16294"/>
    <cellStyle name="Note 12 2 11 19 4" xfId="46023"/>
    <cellStyle name="Note 12 2 11 2" xfId="16295"/>
    <cellStyle name="Note 12 2 11 2 2" xfId="16296"/>
    <cellStyle name="Note 12 2 11 2 3" xfId="16297"/>
    <cellStyle name="Note 12 2 11 2 4" xfId="46024"/>
    <cellStyle name="Note 12 2 11 20" xfId="16298"/>
    <cellStyle name="Note 12 2 11 20 2" xfId="16299"/>
    <cellStyle name="Note 12 2 11 20 3" xfId="46025"/>
    <cellStyle name="Note 12 2 11 20 4" xfId="46026"/>
    <cellStyle name="Note 12 2 11 21" xfId="46027"/>
    <cellStyle name="Note 12 2 11 22" xfId="46028"/>
    <cellStyle name="Note 12 2 11 3" xfId="16300"/>
    <cellStyle name="Note 12 2 11 3 2" xfId="16301"/>
    <cellStyle name="Note 12 2 11 3 3" xfId="16302"/>
    <cellStyle name="Note 12 2 11 3 4" xfId="46029"/>
    <cellStyle name="Note 12 2 11 4" xfId="16303"/>
    <cellStyle name="Note 12 2 11 4 2" xfId="16304"/>
    <cellStyle name="Note 12 2 11 4 3" xfId="16305"/>
    <cellStyle name="Note 12 2 11 4 4" xfId="46030"/>
    <cellStyle name="Note 12 2 11 5" xfId="16306"/>
    <cellStyle name="Note 12 2 11 5 2" xfId="16307"/>
    <cellStyle name="Note 12 2 11 5 3" xfId="16308"/>
    <cellStyle name="Note 12 2 11 5 4" xfId="46031"/>
    <cellStyle name="Note 12 2 11 6" xfId="16309"/>
    <cellStyle name="Note 12 2 11 6 2" xfId="16310"/>
    <cellStyle name="Note 12 2 11 6 3" xfId="16311"/>
    <cellStyle name="Note 12 2 11 6 4" xfId="46032"/>
    <cellStyle name="Note 12 2 11 7" xfId="16312"/>
    <cellStyle name="Note 12 2 11 7 2" xfId="16313"/>
    <cellStyle name="Note 12 2 11 7 3" xfId="16314"/>
    <cellStyle name="Note 12 2 11 7 4" xfId="46033"/>
    <cellStyle name="Note 12 2 11 8" xfId="16315"/>
    <cellStyle name="Note 12 2 11 8 2" xfId="16316"/>
    <cellStyle name="Note 12 2 11 8 3" xfId="16317"/>
    <cellStyle name="Note 12 2 11 8 4" xfId="46034"/>
    <cellStyle name="Note 12 2 11 9" xfId="16318"/>
    <cellStyle name="Note 12 2 11 9 2" xfId="16319"/>
    <cellStyle name="Note 12 2 11 9 3" xfId="16320"/>
    <cellStyle name="Note 12 2 11 9 4" xfId="46035"/>
    <cellStyle name="Note 12 2 12" xfId="16321"/>
    <cellStyle name="Note 12 2 12 10" xfId="16322"/>
    <cellStyle name="Note 12 2 12 10 2" xfId="16323"/>
    <cellStyle name="Note 12 2 12 10 3" xfId="16324"/>
    <cellStyle name="Note 12 2 12 10 4" xfId="46036"/>
    <cellStyle name="Note 12 2 12 11" xfId="16325"/>
    <cellStyle name="Note 12 2 12 11 2" xfId="16326"/>
    <cellStyle name="Note 12 2 12 11 3" xfId="16327"/>
    <cellStyle name="Note 12 2 12 11 4" xfId="46037"/>
    <cellStyle name="Note 12 2 12 12" xfId="16328"/>
    <cellStyle name="Note 12 2 12 12 2" xfId="16329"/>
    <cellStyle name="Note 12 2 12 12 3" xfId="16330"/>
    <cellStyle name="Note 12 2 12 12 4" xfId="46038"/>
    <cellStyle name="Note 12 2 12 13" xfId="16331"/>
    <cellStyle name="Note 12 2 12 13 2" xfId="16332"/>
    <cellStyle name="Note 12 2 12 13 3" xfId="16333"/>
    <cellStyle name="Note 12 2 12 13 4" xfId="46039"/>
    <cellStyle name="Note 12 2 12 14" xfId="16334"/>
    <cellStyle name="Note 12 2 12 14 2" xfId="16335"/>
    <cellStyle name="Note 12 2 12 14 3" xfId="16336"/>
    <cellStyle name="Note 12 2 12 14 4" xfId="46040"/>
    <cellStyle name="Note 12 2 12 15" xfId="16337"/>
    <cellStyle name="Note 12 2 12 15 2" xfId="16338"/>
    <cellStyle name="Note 12 2 12 15 3" xfId="16339"/>
    <cellStyle name="Note 12 2 12 15 4" xfId="46041"/>
    <cellStyle name="Note 12 2 12 16" xfId="16340"/>
    <cellStyle name="Note 12 2 12 16 2" xfId="16341"/>
    <cellStyle name="Note 12 2 12 16 3" xfId="16342"/>
    <cellStyle name="Note 12 2 12 16 4" xfId="46042"/>
    <cellStyle name="Note 12 2 12 17" xfId="16343"/>
    <cellStyle name="Note 12 2 12 17 2" xfId="16344"/>
    <cellStyle name="Note 12 2 12 17 3" xfId="16345"/>
    <cellStyle name="Note 12 2 12 17 4" xfId="46043"/>
    <cellStyle name="Note 12 2 12 18" xfId="16346"/>
    <cellStyle name="Note 12 2 12 18 2" xfId="16347"/>
    <cellStyle name="Note 12 2 12 18 3" xfId="16348"/>
    <cellStyle name="Note 12 2 12 18 4" xfId="46044"/>
    <cellStyle name="Note 12 2 12 19" xfId="16349"/>
    <cellStyle name="Note 12 2 12 19 2" xfId="16350"/>
    <cellStyle name="Note 12 2 12 19 3" xfId="16351"/>
    <cellStyle name="Note 12 2 12 19 4" xfId="46045"/>
    <cellStyle name="Note 12 2 12 2" xfId="16352"/>
    <cellStyle name="Note 12 2 12 2 2" xfId="16353"/>
    <cellStyle name="Note 12 2 12 2 3" xfId="16354"/>
    <cellStyle name="Note 12 2 12 2 4" xfId="46046"/>
    <cellStyle name="Note 12 2 12 20" xfId="16355"/>
    <cellStyle name="Note 12 2 12 20 2" xfId="16356"/>
    <cellStyle name="Note 12 2 12 20 3" xfId="46047"/>
    <cellStyle name="Note 12 2 12 20 4" xfId="46048"/>
    <cellStyle name="Note 12 2 12 21" xfId="46049"/>
    <cellStyle name="Note 12 2 12 22" xfId="46050"/>
    <cellStyle name="Note 12 2 12 3" xfId="16357"/>
    <cellStyle name="Note 12 2 12 3 2" xfId="16358"/>
    <cellStyle name="Note 12 2 12 3 3" xfId="16359"/>
    <cellStyle name="Note 12 2 12 3 4" xfId="46051"/>
    <cellStyle name="Note 12 2 12 4" xfId="16360"/>
    <cellStyle name="Note 12 2 12 4 2" xfId="16361"/>
    <cellStyle name="Note 12 2 12 4 3" xfId="16362"/>
    <cellStyle name="Note 12 2 12 4 4" xfId="46052"/>
    <cellStyle name="Note 12 2 12 5" xfId="16363"/>
    <cellStyle name="Note 12 2 12 5 2" xfId="16364"/>
    <cellStyle name="Note 12 2 12 5 3" xfId="16365"/>
    <cellStyle name="Note 12 2 12 5 4" xfId="46053"/>
    <cellStyle name="Note 12 2 12 6" xfId="16366"/>
    <cellStyle name="Note 12 2 12 6 2" xfId="16367"/>
    <cellStyle name="Note 12 2 12 6 3" xfId="16368"/>
    <cellStyle name="Note 12 2 12 6 4" xfId="46054"/>
    <cellStyle name="Note 12 2 12 7" xfId="16369"/>
    <cellStyle name="Note 12 2 12 7 2" xfId="16370"/>
    <cellStyle name="Note 12 2 12 7 3" xfId="16371"/>
    <cellStyle name="Note 12 2 12 7 4" xfId="46055"/>
    <cellStyle name="Note 12 2 12 8" xfId="16372"/>
    <cellStyle name="Note 12 2 12 8 2" xfId="16373"/>
    <cellStyle name="Note 12 2 12 8 3" xfId="16374"/>
    <cellStyle name="Note 12 2 12 8 4" xfId="46056"/>
    <cellStyle name="Note 12 2 12 9" xfId="16375"/>
    <cellStyle name="Note 12 2 12 9 2" xfId="16376"/>
    <cellStyle name="Note 12 2 12 9 3" xfId="16377"/>
    <cellStyle name="Note 12 2 12 9 4" xfId="46057"/>
    <cellStyle name="Note 12 2 13" xfId="16378"/>
    <cellStyle name="Note 12 2 13 10" xfId="16379"/>
    <cellStyle name="Note 12 2 13 10 2" xfId="16380"/>
    <cellStyle name="Note 12 2 13 10 3" xfId="16381"/>
    <cellStyle name="Note 12 2 13 10 4" xfId="46058"/>
    <cellStyle name="Note 12 2 13 11" xfId="16382"/>
    <cellStyle name="Note 12 2 13 11 2" xfId="16383"/>
    <cellStyle name="Note 12 2 13 11 3" xfId="16384"/>
    <cellStyle name="Note 12 2 13 11 4" xfId="46059"/>
    <cellStyle name="Note 12 2 13 12" xfId="16385"/>
    <cellStyle name="Note 12 2 13 12 2" xfId="16386"/>
    <cellStyle name="Note 12 2 13 12 3" xfId="16387"/>
    <cellStyle name="Note 12 2 13 12 4" xfId="46060"/>
    <cellStyle name="Note 12 2 13 13" xfId="16388"/>
    <cellStyle name="Note 12 2 13 13 2" xfId="16389"/>
    <cellStyle name="Note 12 2 13 13 3" xfId="16390"/>
    <cellStyle name="Note 12 2 13 13 4" xfId="46061"/>
    <cellStyle name="Note 12 2 13 14" xfId="16391"/>
    <cellStyle name="Note 12 2 13 14 2" xfId="16392"/>
    <cellStyle name="Note 12 2 13 14 3" xfId="16393"/>
    <cellStyle name="Note 12 2 13 14 4" xfId="46062"/>
    <cellStyle name="Note 12 2 13 15" xfId="16394"/>
    <cellStyle name="Note 12 2 13 15 2" xfId="16395"/>
    <cellStyle name="Note 12 2 13 15 3" xfId="16396"/>
    <cellStyle name="Note 12 2 13 15 4" xfId="46063"/>
    <cellStyle name="Note 12 2 13 16" xfId="16397"/>
    <cellStyle name="Note 12 2 13 16 2" xfId="16398"/>
    <cellStyle name="Note 12 2 13 16 3" xfId="16399"/>
    <cellStyle name="Note 12 2 13 16 4" xfId="46064"/>
    <cellStyle name="Note 12 2 13 17" xfId="16400"/>
    <cellStyle name="Note 12 2 13 17 2" xfId="16401"/>
    <cellStyle name="Note 12 2 13 17 3" xfId="16402"/>
    <cellStyle name="Note 12 2 13 17 4" xfId="46065"/>
    <cellStyle name="Note 12 2 13 18" xfId="16403"/>
    <cellStyle name="Note 12 2 13 18 2" xfId="16404"/>
    <cellStyle name="Note 12 2 13 18 3" xfId="16405"/>
    <cellStyle name="Note 12 2 13 18 4" xfId="46066"/>
    <cellStyle name="Note 12 2 13 19" xfId="16406"/>
    <cellStyle name="Note 12 2 13 19 2" xfId="16407"/>
    <cellStyle name="Note 12 2 13 19 3" xfId="16408"/>
    <cellStyle name="Note 12 2 13 19 4" xfId="46067"/>
    <cellStyle name="Note 12 2 13 2" xfId="16409"/>
    <cellStyle name="Note 12 2 13 2 2" xfId="16410"/>
    <cellStyle name="Note 12 2 13 2 3" xfId="16411"/>
    <cellStyle name="Note 12 2 13 2 4" xfId="46068"/>
    <cellStyle name="Note 12 2 13 20" xfId="16412"/>
    <cellStyle name="Note 12 2 13 20 2" xfId="16413"/>
    <cellStyle name="Note 12 2 13 20 3" xfId="46069"/>
    <cellStyle name="Note 12 2 13 20 4" xfId="46070"/>
    <cellStyle name="Note 12 2 13 21" xfId="46071"/>
    <cellStyle name="Note 12 2 13 22" xfId="46072"/>
    <cellStyle name="Note 12 2 13 3" xfId="16414"/>
    <cellStyle name="Note 12 2 13 3 2" xfId="16415"/>
    <cellStyle name="Note 12 2 13 3 3" xfId="16416"/>
    <cellStyle name="Note 12 2 13 3 4" xfId="46073"/>
    <cellStyle name="Note 12 2 13 4" xfId="16417"/>
    <cellStyle name="Note 12 2 13 4 2" xfId="16418"/>
    <cellStyle name="Note 12 2 13 4 3" xfId="16419"/>
    <cellStyle name="Note 12 2 13 4 4" xfId="46074"/>
    <cellStyle name="Note 12 2 13 5" xfId="16420"/>
    <cellStyle name="Note 12 2 13 5 2" xfId="16421"/>
    <cellStyle name="Note 12 2 13 5 3" xfId="16422"/>
    <cellStyle name="Note 12 2 13 5 4" xfId="46075"/>
    <cellStyle name="Note 12 2 13 6" xfId="16423"/>
    <cellStyle name="Note 12 2 13 6 2" xfId="16424"/>
    <cellStyle name="Note 12 2 13 6 3" xfId="16425"/>
    <cellStyle name="Note 12 2 13 6 4" xfId="46076"/>
    <cellStyle name="Note 12 2 13 7" xfId="16426"/>
    <cellStyle name="Note 12 2 13 7 2" xfId="16427"/>
    <cellStyle name="Note 12 2 13 7 3" xfId="16428"/>
    <cellStyle name="Note 12 2 13 7 4" xfId="46077"/>
    <cellStyle name="Note 12 2 13 8" xfId="16429"/>
    <cellStyle name="Note 12 2 13 8 2" xfId="16430"/>
    <cellStyle name="Note 12 2 13 8 3" xfId="16431"/>
    <cellStyle name="Note 12 2 13 8 4" xfId="46078"/>
    <cellStyle name="Note 12 2 13 9" xfId="16432"/>
    <cellStyle name="Note 12 2 13 9 2" xfId="16433"/>
    <cellStyle name="Note 12 2 13 9 3" xfId="16434"/>
    <cellStyle name="Note 12 2 13 9 4" xfId="46079"/>
    <cellStyle name="Note 12 2 14" xfId="16435"/>
    <cellStyle name="Note 12 2 14 10" xfId="16436"/>
    <cellStyle name="Note 12 2 14 10 2" xfId="16437"/>
    <cellStyle name="Note 12 2 14 10 3" xfId="16438"/>
    <cellStyle name="Note 12 2 14 10 4" xfId="46080"/>
    <cellStyle name="Note 12 2 14 11" xfId="16439"/>
    <cellStyle name="Note 12 2 14 11 2" xfId="16440"/>
    <cellStyle name="Note 12 2 14 11 3" xfId="16441"/>
    <cellStyle name="Note 12 2 14 11 4" xfId="46081"/>
    <cellStyle name="Note 12 2 14 12" xfId="16442"/>
    <cellStyle name="Note 12 2 14 12 2" xfId="16443"/>
    <cellStyle name="Note 12 2 14 12 3" xfId="16444"/>
    <cellStyle name="Note 12 2 14 12 4" xfId="46082"/>
    <cellStyle name="Note 12 2 14 13" xfId="16445"/>
    <cellStyle name="Note 12 2 14 13 2" xfId="16446"/>
    <cellStyle name="Note 12 2 14 13 3" xfId="16447"/>
    <cellStyle name="Note 12 2 14 13 4" xfId="46083"/>
    <cellStyle name="Note 12 2 14 14" xfId="16448"/>
    <cellStyle name="Note 12 2 14 14 2" xfId="16449"/>
    <cellStyle name="Note 12 2 14 14 3" xfId="16450"/>
    <cellStyle name="Note 12 2 14 14 4" xfId="46084"/>
    <cellStyle name="Note 12 2 14 15" xfId="16451"/>
    <cellStyle name="Note 12 2 14 15 2" xfId="16452"/>
    <cellStyle name="Note 12 2 14 15 3" xfId="16453"/>
    <cellStyle name="Note 12 2 14 15 4" xfId="46085"/>
    <cellStyle name="Note 12 2 14 16" xfId="16454"/>
    <cellStyle name="Note 12 2 14 16 2" xfId="16455"/>
    <cellStyle name="Note 12 2 14 16 3" xfId="16456"/>
    <cellStyle name="Note 12 2 14 16 4" xfId="46086"/>
    <cellStyle name="Note 12 2 14 17" xfId="16457"/>
    <cellStyle name="Note 12 2 14 17 2" xfId="16458"/>
    <cellStyle name="Note 12 2 14 17 3" xfId="16459"/>
    <cellStyle name="Note 12 2 14 17 4" xfId="46087"/>
    <cellStyle name="Note 12 2 14 18" xfId="16460"/>
    <cellStyle name="Note 12 2 14 18 2" xfId="16461"/>
    <cellStyle name="Note 12 2 14 18 3" xfId="16462"/>
    <cellStyle name="Note 12 2 14 18 4" xfId="46088"/>
    <cellStyle name="Note 12 2 14 19" xfId="16463"/>
    <cellStyle name="Note 12 2 14 19 2" xfId="16464"/>
    <cellStyle name="Note 12 2 14 19 3" xfId="16465"/>
    <cellStyle name="Note 12 2 14 19 4" xfId="46089"/>
    <cellStyle name="Note 12 2 14 2" xfId="16466"/>
    <cellStyle name="Note 12 2 14 2 2" xfId="16467"/>
    <cellStyle name="Note 12 2 14 2 3" xfId="16468"/>
    <cellStyle name="Note 12 2 14 2 4" xfId="46090"/>
    <cellStyle name="Note 12 2 14 20" xfId="16469"/>
    <cellStyle name="Note 12 2 14 20 2" xfId="16470"/>
    <cellStyle name="Note 12 2 14 20 3" xfId="46091"/>
    <cellStyle name="Note 12 2 14 20 4" xfId="46092"/>
    <cellStyle name="Note 12 2 14 21" xfId="46093"/>
    <cellStyle name="Note 12 2 14 22" xfId="46094"/>
    <cellStyle name="Note 12 2 14 3" xfId="16471"/>
    <cellStyle name="Note 12 2 14 3 2" xfId="16472"/>
    <cellStyle name="Note 12 2 14 3 3" xfId="16473"/>
    <cellStyle name="Note 12 2 14 3 4" xfId="46095"/>
    <cellStyle name="Note 12 2 14 4" xfId="16474"/>
    <cellStyle name="Note 12 2 14 4 2" xfId="16475"/>
    <cellStyle name="Note 12 2 14 4 3" xfId="16476"/>
    <cellStyle name="Note 12 2 14 4 4" xfId="46096"/>
    <cellStyle name="Note 12 2 14 5" xfId="16477"/>
    <cellStyle name="Note 12 2 14 5 2" xfId="16478"/>
    <cellStyle name="Note 12 2 14 5 3" xfId="16479"/>
    <cellStyle name="Note 12 2 14 5 4" xfId="46097"/>
    <cellStyle name="Note 12 2 14 6" xfId="16480"/>
    <cellStyle name="Note 12 2 14 6 2" xfId="16481"/>
    <cellStyle name="Note 12 2 14 6 3" xfId="16482"/>
    <cellStyle name="Note 12 2 14 6 4" xfId="46098"/>
    <cellStyle name="Note 12 2 14 7" xfId="16483"/>
    <cellStyle name="Note 12 2 14 7 2" xfId="16484"/>
    <cellStyle name="Note 12 2 14 7 3" xfId="16485"/>
    <cellStyle name="Note 12 2 14 7 4" xfId="46099"/>
    <cellStyle name="Note 12 2 14 8" xfId="16486"/>
    <cellStyle name="Note 12 2 14 8 2" xfId="16487"/>
    <cellStyle name="Note 12 2 14 8 3" xfId="16488"/>
    <cellStyle name="Note 12 2 14 8 4" xfId="46100"/>
    <cellStyle name="Note 12 2 14 9" xfId="16489"/>
    <cellStyle name="Note 12 2 14 9 2" xfId="16490"/>
    <cellStyle name="Note 12 2 14 9 3" xfId="16491"/>
    <cellStyle name="Note 12 2 14 9 4" xfId="46101"/>
    <cellStyle name="Note 12 2 15" xfId="16492"/>
    <cellStyle name="Note 12 2 15 10" xfId="16493"/>
    <cellStyle name="Note 12 2 15 10 2" xfId="16494"/>
    <cellStyle name="Note 12 2 15 10 3" xfId="16495"/>
    <cellStyle name="Note 12 2 15 10 4" xfId="46102"/>
    <cellStyle name="Note 12 2 15 11" xfId="16496"/>
    <cellStyle name="Note 12 2 15 11 2" xfId="16497"/>
    <cellStyle name="Note 12 2 15 11 3" xfId="16498"/>
    <cellStyle name="Note 12 2 15 11 4" xfId="46103"/>
    <cellStyle name="Note 12 2 15 12" xfId="16499"/>
    <cellStyle name="Note 12 2 15 12 2" xfId="16500"/>
    <cellStyle name="Note 12 2 15 12 3" xfId="16501"/>
    <cellStyle name="Note 12 2 15 12 4" xfId="46104"/>
    <cellStyle name="Note 12 2 15 13" xfId="16502"/>
    <cellStyle name="Note 12 2 15 13 2" xfId="16503"/>
    <cellStyle name="Note 12 2 15 13 3" xfId="16504"/>
    <cellStyle name="Note 12 2 15 13 4" xfId="46105"/>
    <cellStyle name="Note 12 2 15 14" xfId="16505"/>
    <cellStyle name="Note 12 2 15 14 2" xfId="16506"/>
    <cellStyle name="Note 12 2 15 14 3" xfId="16507"/>
    <cellStyle name="Note 12 2 15 14 4" xfId="46106"/>
    <cellStyle name="Note 12 2 15 15" xfId="16508"/>
    <cellStyle name="Note 12 2 15 15 2" xfId="16509"/>
    <cellStyle name="Note 12 2 15 15 3" xfId="16510"/>
    <cellStyle name="Note 12 2 15 15 4" xfId="46107"/>
    <cellStyle name="Note 12 2 15 16" xfId="16511"/>
    <cellStyle name="Note 12 2 15 16 2" xfId="16512"/>
    <cellStyle name="Note 12 2 15 16 3" xfId="16513"/>
    <cellStyle name="Note 12 2 15 16 4" xfId="46108"/>
    <cellStyle name="Note 12 2 15 17" xfId="16514"/>
    <cellStyle name="Note 12 2 15 17 2" xfId="16515"/>
    <cellStyle name="Note 12 2 15 17 3" xfId="16516"/>
    <cellStyle name="Note 12 2 15 17 4" xfId="46109"/>
    <cellStyle name="Note 12 2 15 18" xfId="16517"/>
    <cellStyle name="Note 12 2 15 18 2" xfId="16518"/>
    <cellStyle name="Note 12 2 15 18 3" xfId="16519"/>
    <cellStyle name="Note 12 2 15 18 4" xfId="46110"/>
    <cellStyle name="Note 12 2 15 19" xfId="16520"/>
    <cellStyle name="Note 12 2 15 19 2" xfId="16521"/>
    <cellStyle name="Note 12 2 15 19 3" xfId="16522"/>
    <cellStyle name="Note 12 2 15 19 4" xfId="46111"/>
    <cellStyle name="Note 12 2 15 2" xfId="16523"/>
    <cellStyle name="Note 12 2 15 2 2" xfId="16524"/>
    <cellStyle name="Note 12 2 15 2 3" xfId="16525"/>
    <cellStyle name="Note 12 2 15 2 4" xfId="46112"/>
    <cellStyle name="Note 12 2 15 20" xfId="16526"/>
    <cellStyle name="Note 12 2 15 20 2" xfId="16527"/>
    <cellStyle name="Note 12 2 15 20 3" xfId="46113"/>
    <cellStyle name="Note 12 2 15 20 4" xfId="46114"/>
    <cellStyle name="Note 12 2 15 21" xfId="46115"/>
    <cellStyle name="Note 12 2 15 22" xfId="46116"/>
    <cellStyle name="Note 12 2 15 3" xfId="16528"/>
    <cellStyle name="Note 12 2 15 3 2" xfId="16529"/>
    <cellStyle name="Note 12 2 15 3 3" xfId="16530"/>
    <cellStyle name="Note 12 2 15 3 4" xfId="46117"/>
    <cellStyle name="Note 12 2 15 4" xfId="16531"/>
    <cellStyle name="Note 12 2 15 4 2" xfId="16532"/>
    <cellStyle name="Note 12 2 15 4 3" xfId="16533"/>
    <cellStyle name="Note 12 2 15 4 4" xfId="46118"/>
    <cellStyle name="Note 12 2 15 5" xfId="16534"/>
    <cellStyle name="Note 12 2 15 5 2" xfId="16535"/>
    <cellStyle name="Note 12 2 15 5 3" xfId="16536"/>
    <cellStyle name="Note 12 2 15 5 4" xfId="46119"/>
    <cellStyle name="Note 12 2 15 6" xfId="16537"/>
    <cellStyle name="Note 12 2 15 6 2" xfId="16538"/>
    <cellStyle name="Note 12 2 15 6 3" xfId="16539"/>
    <cellStyle name="Note 12 2 15 6 4" xfId="46120"/>
    <cellStyle name="Note 12 2 15 7" xfId="16540"/>
    <cellStyle name="Note 12 2 15 7 2" xfId="16541"/>
    <cellStyle name="Note 12 2 15 7 3" xfId="16542"/>
    <cellStyle name="Note 12 2 15 7 4" xfId="46121"/>
    <cellStyle name="Note 12 2 15 8" xfId="16543"/>
    <cellStyle name="Note 12 2 15 8 2" xfId="16544"/>
    <cellStyle name="Note 12 2 15 8 3" xfId="16545"/>
    <cellStyle name="Note 12 2 15 8 4" xfId="46122"/>
    <cellStyle name="Note 12 2 15 9" xfId="16546"/>
    <cellStyle name="Note 12 2 15 9 2" xfId="16547"/>
    <cellStyle name="Note 12 2 15 9 3" xfId="16548"/>
    <cellStyle name="Note 12 2 15 9 4" xfId="46123"/>
    <cellStyle name="Note 12 2 16" xfId="16549"/>
    <cellStyle name="Note 12 2 16 2" xfId="16550"/>
    <cellStyle name="Note 12 2 16 3" xfId="16551"/>
    <cellStyle name="Note 12 2 16 4" xfId="46124"/>
    <cellStyle name="Note 12 2 17" xfId="16552"/>
    <cellStyle name="Note 12 2 17 2" xfId="16553"/>
    <cellStyle name="Note 12 2 17 3" xfId="16554"/>
    <cellStyle name="Note 12 2 17 4" xfId="46125"/>
    <cellStyle name="Note 12 2 18" xfId="16555"/>
    <cellStyle name="Note 12 2 18 2" xfId="16556"/>
    <cellStyle name="Note 12 2 18 3" xfId="16557"/>
    <cellStyle name="Note 12 2 18 4" xfId="46126"/>
    <cellStyle name="Note 12 2 19" xfId="16558"/>
    <cellStyle name="Note 12 2 19 2" xfId="16559"/>
    <cellStyle name="Note 12 2 19 3" xfId="16560"/>
    <cellStyle name="Note 12 2 19 4" xfId="46127"/>
    <cellStyle name="Note 12 2 2" xfId="16561"/>
    <cellStyle name="Note 12 2 2 10" xfId="16562"/>
    <cellStyle name="Note 12 2 2 10 10" xfId="16563"/>
    <cellStyle name="Note 12 2 2 10 10 2" xfId="16564"/>
    <cellStyle name="Note 12 2 2 10 10 3" xfId="16565"/>
    <cellStyle name="Note 12 2 2 10 10 4" xfId="46128"/>
    <cellStyle name="Note 12 2 2 10 11" xfId="16566"/>
    <cellStyle name="Note 12 2 2 10 11 2" xfId="16567"/>
    <cellStyle name="Note 12 2 2 10 11 3" xfId="16568"/>
    <cellStyle name="Note 12 2 2 10 11 4" xfId="46129"/>
    <cellStyle name="Note 12 2 2 10 12" xfId="16569"/>
    <cellStyle name="Note 12 2 2 10 12 2" xfId="16570"/>
    <cellStyle name="Note 12 2 2 10 12 3" xfId="16571"/>
    <cellStyle name="Note 12 2 2 10 12 4" xfId="46130"/>
    <cellStyle name="Note 12 2 2 10 13" xfId="16572"/>
    <cellStyle name="Note 12 2 2 10 13 2" xfId="16573"/>
    <cellStyle name="Note 12 2 2 10 13 3" xfId="16574"/>
    <cellStyle name="Note 12 2 2 10 13 4" xfId="46131"/>
    <cellStyle name="Note 12 2 2 10 14" xfId="16575"/>
    <cellStyle name="Note 12 2 2 10 14 2" xfId="16576"/>
    <cellStyle name="Note 12 2 2 10 14 3" xfId="16577"/>
    <cellStyle name="Note 12 2 2 10 14 4" xfId="46132"/>
    <cellStyle name="Note 12 2 2 10 15" xfId="16578"/>
    <cellStyle name="Note 12 2 2 10 15 2" xfId="16579"/>
    <cellStyle name="Note 12 2 2 10 15 3" xfId="16580"/>
    <cellStyle name="Note 12 2 2 10 15 4" xfId="46133"/>
    <cellStyle name="Note 12 2 2 10 16" xfId="16581"/>
    <cellStyle name="Note 12 2 2 10 16 2" xfId="16582"/>
    <cellStyle name="Note 12 2 2 10 16 3" xfId="16583"/>
    <cellStyle name="Note 12 2 2 10 16 4" xfId="46134"/>
    <cellStyle name="Note 12 2 2 10 17" xfId="16584"/>
    <cellStyle name="Note 12 2 2 10 17 2" xfId="16585"/>
    <cellStyle name="Note 12 2 2 10 17 3" xfId="16586"/>
    <cellStyle name="Note 12 2 2 10 17 4" xfId="46135"/>
    <cellStyle name="Note 12 2 2 10 18" xfId="16587"/>
    <cellStyle name="Note 12 2 2 10 18 2" xfId="16588"/>
    <cellStyle name="Note 12 2 2 10 18 3" xfId="16589"/>
    <cellStyle name="Note 12 2 2 10 18 4" xfId="46136"/>
    <cellStyle name="Note 12 2 2 10 19" xfId="16590"/>
    <cellStyle name="Note 12 2 2 10 19 2" xfId="16591"/>
    <cellStyle name="Note 12 2 2 10 19 3" xfId="16592"/>
    <cellStyle name="Note 12 2 2 10 19 4" xfId="46137"/>
    <cellStyle name="Note 12 2 2 10 2" xfId="16593"/>
    <cellStyle name="Note 12 2 2 10 2 2" xfId="16594"/>
    <cellStyle name="Note 12 2 2 10 2 3" xfId="16595"/>
    <cellStyle name="Note 12 2 2 10 2 4" xfId="46138"/>
    <cellStyle name="Note 12 2 2 10 20" xfId="16596"/>
    <cellStyle name="Note 12 2 2 10 20 2" xfId="16597"/>
    <cellStyle name="Note 12 2 2 10 20 3" xfId="46139"/>
    <cellStyle name="Note 12 2 2 10 20 4" xfId="46140"/>
    <cellStyle name="Note 12 2 2 10 21" xfId="46141"/>
    <cellStyle name="Note 12 2 2 10 22" xfId="46142"/>
    <cellStyle name="Note 12 2 2 10 3" xfId="16598"/>
    <cellStyle name="Note 12 2 2 10 3 2" xfId="16599"/>
    <cellStyle name="Note 12 2 2 10 3 3" xfId="16600"/>
    <cellStyle name="Note 12 2 2 10 3 4" xfId="46143"/>
    <cellStyle name="Note 12 2 2 10 4" xfId="16601"/>
    <cellStyle name="Note 12 2 2 10 4 2" xfId="16602"/>
    <cellStyle name="Note 12 2 2 10 4 3" xfId="16603"/>
    <cellStyle name="Note 12 2 2 10 4 4" xfId="46144"/>
    <cellStyle name="Note 12 2 2 10 5" xfId="16604"/>
    <cellStyle name="Note 12 2 2 10 5 2" xfId="16605"/>
    <cellStyle name="Note 12 2 2 10 5 3" xfId="16606"/>
    <cellStyle name="Note 12 2 2 10 5 4" xfId="46145"/>
    <cellStyle name="Note 12 2 2 10 6" xfId="16607"/>
    <cellStyle name="Note 12 2 2 10 6 2" xfId="16608"/>
    <cellStyle name="Note 12 2 2 10 6 3" xfId="16609"/>
    <cellStyle name="Note 12 2 2 10 6 4" xfId="46146"/>
    <cellStyle name="Note 12 2 2 10 7" xfId="16610"/>
    <cellStyle name="Note 12 2 2 10 7 2" xfId="16611"/>
    <cellStyle name="Note 12 2 2 10 7 3" xfId="16612"/>
    <cellStyle name="Note 12 2 2 10 7 4" xfId="46147"/>
    <cellStyle name="Note 12 2 2 10 8" xfId="16613"/>
    <cellStyle name="Note 12 2 2 10 8 2" xfId="16614"/>
    <cellStyle name="Note 12 2 2 10 8 3" xfId="16615"/>
    <cellStyle name="Note 12 2 2 10 8 4" xfId="46148"/>
    <cellStyle name="Note 12 2 2 10 9" xfId="16616"/>
    <cellStyle name="Note 12 2 2 10 9 2" xfId="16617"/>
    <cellStyle name="Note 12 2 2 10 9 3" xfId="16618"/>
    <cellStyle name="Note 12 2 2 10 9 4" xfId="46149"/>
    <cellStyle name="Note 12 2 2 11" xfId="16619"/>
    <cellStyle name="Note 12 2 2 11 10" xfId="16620"/>
    <cellStyle name="Note 12 2 2 11 10 2" xfId="16621"/>
    <cellStyle name="Note 12 2 2 11 10 3" xfId="16622"/>
    <cellStyle name="Note 12 2 2 11 10 4" xfId="46150"/>
    <cellStyle name="Note 12 2 2 11 11" xfId="16623"/>
    <cellStyle name="Note 12 2 2 11 11 2" xfId="16624"/>
    <cellStyle name="Note 12 2 2 11 11 3" xfId="16625"/>
    <cellStyle name="Note 12 2 2 11 11 4" xfId="46151"/>
    <cellStyle name="Note 12 2 2 11 12" xfId="16626"/>
    <cellStyle name="Note 12 2 2 11 12 2" xfId="16627"/>
    <cellStyle name="Note 12 2 2 11 12 3" xfId="16628"/>
    <cellStyle name="Note 12 2 2 11 12 4" xfId="46152"/>
    <cellStyle name="Note 12 2 2 11 13" xfId="16629"/>
    <cellStyle name="Note 12 2 2 11 13 2" xfId="16630"/>
    <cellStyle name="Note 12 2 2 11 13 3" xfId="16631"/>
    <cellStyle name="Note 12 2 2 11 13 4" xfId="46153"/>
    <cellStyle name="Note 12 2 2 11 14" xfId="16632"/>
    <cellStyle name="Note 12 2 2 11 14 2" xfId="16633"/>
    <cellStyle name="Note 12 2 2 11 14 3" xfId="16634"/>
    <cellStyle name="Note 12 2 2 11 14 4" xfId="46154"/>
    <cellStyle name="Note 12 2 2 11 15" xfId="16635"/>
    <cellStyle name="Note 12 2 2 11 15 2" xfId="16636"/>
    <cellStyle name="Note 12 2 2 11 15 3" xfId="16637"/>
    <cellStyle name="Note 12 2 2 11 15 4" xfId="46155"/>
    <cellStyle name="Note 12 2 2 11 16" xfId="16638"/>
    <cellStyle name="Note 12 2 2 11 16 2" xfId="16639"/>
    <cellStyle name="Note 12 2 2 11 16 3" xfId="16640"/>
    <cellStyle name="Note 12 2 2 11 16 4" xfId="46156"/>
    <cellStyle name="Note 12 2 2 11 17" xfId="16641"/>
    <cellStyle name="Note 12 2 2 11 17 2" xfId="16642"/>
    <cellStyle name="Note 12 2 2 11 17 3" xfId="16643"/>
    <cellStyle name="Note 12 2 2 11 17 4" xfId="46157"/>
    <cellStyle name="Note 12 2 2 11 18" xfId="16644"/>
    <cellStyle name="Note 12 2 2 11 18 2" xfId="16645"/>
    <cellStyle name="Note 12 2 2 11 18 3" xfId="16646"/>
    <cellStyle name="Note 12 2 2 11 18 4" xfId="46158"/>
    <cellStyle name="Note 12 2 2 11 19" xfId="16647"/>
    <cellStyle name="Note 12 2 2 11 19 2" xfId="16648"/>
    <cellStyle name="Note 12 2 2 11 19 3" xfId="16649"/>
    <cellStyle name="Note 12 2 2 11 19 4" xfId="46159"/>
    <cellStyle name="Note 12 2 2 11 2" xfId="16650"/>
    <cellStyle name="Note 12 2 2 11 2 2" xfId="16651"/>
    <cellStyle name="Note 12 2 2 11 2 3" xfId="16652"/>
    <cellStyle name="Note 12 2 2 11 2 4" xfId="46160"/>
    <cellStyle name="Note 12 2 2 11 20" xfId="16653"/>
    <cellStyle name="Note 12 2 2 11 20 2" xfId="16654"/>
    <cellStyle name="Note 12 2 2 11 20 3" xfId="46161"/>
    <cellStyle name="Note 12 2 2 11 20 4" xfId="46162"/>
    <cellStyle name="Note 12 2 2 11 21" xfId="46163"/>
    <cellStyle name="Note 12 2 2 11 22" xfId="46164"/>
    <cellStyle name="Note 12 2 2 11 3" xfId="16655"/>
    <cellStyle name="Note 12 2 2 11 3 2" xfId="16656"/>
    <cellStyle name="Note 12 2 2 11 3 3" xfId="16657"/>
    <cellStyle name="Note 12 2 2 11 3 4" xfId="46165"/>
    <cellStyle name="Note 12 2 2 11 4" xfId="16658"/>
    <cellStyle name="Note 12 2 2 11 4 2" xfId="16659"/>
    <cellStyle name="Note 12 2 2 11 4 3" xfId="16660"/>
    <cellStyle name="Note 12 2 2 11 4 4" xfId="46166"/>
    <cellStyle name="Note 12 2 2 11 5" xfId="16661"/>
    <cellStyle name="Note 12 2 2 11 5 2" xfId="16662"/>
    <cellStyle name="Note 12 2 2 11 5 3" xfId="16663"/>
    <cellStyle name="Note 12 2 2 11 5 4" xfId="46167"/>
    <cellStyle name="Note 12 2 2 11 6" xfId="16664"/>
    <cellStyle name="Note 12 2 2 11 6 2" xfId="16665"/>
    <cellStyle name="Note 12 2 2 11 6 3" xfId="16666"/>
    <cellStyle name="Note 12 2 2 11 6 4" xfId="46168"/>
    <cellStyle name="Note 12 2 2 11 7" xfId="16667"/>
    <cellStyle name="Note 12 2 2 11 7 2" xfId="16668"/>
    <cellStyle name="Note 12 2 2 11 7 3" xfId="16669"/>
    <cellStyle name="Note 12 2 2 11 7 4" xfId="46169"/>
    <cellStyle name="Note 12 2 2 11 8" xfId="16670"/>
    <cellStyle name="Note 12 2 2 11 8 2" xfId="16671"/>
    <cellStyle name="Note 12 2 2 11 8 3" xfId="16672"/>
    <cellStyle name="Note 12 2 2 11 8 4" xfId="46170"/>
    <cellStyle name="Note 12 2 2 11 9" xfId="16673"/>
    <cellStyle name="Note 12 2 2 11 9 2" xfId="16674"/>
    <cellStyle name="Note 12 2 2 11 9 3" xfId="16675"/>
    <cellStyle name="Note 12 2 2 11 9 4" xfId="46171"/>
    <cellStyle name="Note 12 2 2 12" xfId="16676"/>
    <cellStyle name="Note 12 2 2 12 10" xfId="16677"/>
    <cellStyle name="Note 12 2 2 12 10 2" xfId="16678"/>
    <cellStyle name="Note 12 2 2 12 10 3" xfId="16679"/>
    <cellStyle name="Note 12 2 2 12 10 4" xfId="46172"/>
    <cellStyle name="Note 12 2 2 12 11" xfId="16680"/>
    <cellStyle name="Note 12 2 2 12 11 2" xfId="16681"/>
    <cellStyle name="Note 12 2 2 12 11 3" xfId="16682"/>
    <cellStyle name="Note 12 2 2 12 11 4" xfId="46173"/>
    <cellStyle name="Note 12 2 2 12 12" xfId="16683"/>
    <cellStyle name="Note 12 2 2 12 12 2" xfId="16684"/>
    <cellStyle name="Note 12 2 2 12 12 3" xfId="16685"/>
    <cellStyle name="Note 12 2 2 12 12 4" xfId="46174"/>
    <cellStyle name="Note 12 2 2 12 13" xfId="16686"/>
    <cellStyle name="Note 12 2 2 12 13 2" xfId="16687"/>
    <cellStyle name="Note 12 2 2 12 13 3" xfId="16688"/>
    <cellStyle name="Note 12 2 2 12 13 4" xfId="46175"/>
    <cellStyle name="Note 12 2 2 12 14" xfId="16689"/>
    <cellStyle name="Note 12 2 2 12 14 2" xfId="16690"/>
    <cellStyle name="Note 12 2 2 12 14 3" xfId="16691"/>
    <cellStyle name="Note 12 2 2 12 14 4" xfId="46176"/>
    <cellStyle name="Note 12 2 2 12 15" xfId="16692"/>
    <cellStyle name="Note 12 2 2 12 15 2" xfId="16693"/>
    <cellStyle name="Note 12 2 2 12 15 3" xfId="16694"/>
    <cellStyle name="Note 12 2 2 12 15 4" xfId="46177"/>
    <cellStyle name="Note 12 2 2 12 16" xfId="16695"/>
    <cellStyle name="Note 12 2 2 12 16 2" xfId="16696"/>
    <cellStyle name="Note 12 2 2 12 16 3" xfId="16697"/>
    <cellStyle name="Note 12 2 2 12 16 4" xfId="46178"/>
    <cellStyle name="Note 12 2 2 12 17" xfId="16698"/>
    <cellStyle name="Note 12 2 2 12 17 2" xfId="16699"/>
    <cellStyle name="Note 12 2 2 12 17 3" xfId="16700"/>
    <cellStyle name="Note 12 2 2 12 17 4" xfId="46179"/>
    <cellStyle name="Note 12 2 2 12 18" xfId="16701"/>
    <cellStyle name="Note 12 2 2 12 18 2" xfId="16702"/>
    <cellStyle name="Note 12 2 2 12 18 3" xfId="16703"/>
    <cellStyle name="Note 12 2 2 12 18 4" xfId="46180"/>
    <cellStyle name="Note 12 2 2 12 19" xfId="16704"/>
    <cellStyle name="Note 12 2 2 12 19 2" xfId="16705"/>
    <cellStyle name="Note 12 2 2 12 19 3" xfId="16706"/>
    <cellStyle name="Note 12 2 2 12 19 4" xfId="46181"/>
    <cellStyle name="Note 12 2 2 12 2" xfId="16707"/>
    <cellStyle name="Note 12 2 2 12 2 2" xfId="16708"/>
    <cellStyle name="Note 12 2 2 12 2 3" xfId="16709"/>
    <cellStyle name="Note 12 2 2 12 2 4" xfId="46182"/>
    <cellStyle name="Note 12 2 2 12 20" xfId="16710"/>
    <cellStyle name="Note 12 2 2 12 20 2" xfId="16711"/>
    <cellStyle name="Note 12 2 2 12 20 3" xfId="46183"/>
    <cellStyle name="Note 12 2 2 12 20 4" xfId="46184"/>
    <cellStyle name="Note 12 2 2 12 21" xfId="46185"/>
    <cellStyle name="Note 12 2 2 12 22" xfId="46186"/>
    <cellStyle name="Note 12 2 2 12 3" xfId="16712"/>
    <cellStyle name="Note 12 2 2 12 3 2" xfId="16713"/>
    <cellStyle name="Note 12 2 2 12 3 3" xfId="16714"/>
    <cellStyle name="Note 12 2 2 12 3 4" xfId="46187"/>
    <cellStyle name="Note 12 2 2 12 4" xfId="16715"/>
    <cellStyle name="Note 12 2 2 12 4 2" xfId="16716"/>
    <cellStyle name="Note 12 2 2 12 4 3" xfId="16717"/>
    <cellStyle name="Note 12 2 2 12 4 4" xfId="46188"/>
    <cellStyle name="Note 12 2 2 12 5" xfId="16718"/>
    <cellStyle name="Note 12 2 2 12 5 2" xfId="16719"/>
    <cellStyle name="Note 12 2 2 12 5 3" xfId="16720"/>
    <cellStyle name="Note 12 2 2 12 5 4" xfId="46189"/>
    <cellStyle name="Note 12 2 2 12 6" xfId="16721"/>
    <cellStyle name="Note 12 2 2 12 6 2" xfId="16722"/>
    <cellStyle name="Note 12 2 2 12 6 3" xfId="16723"/>
    <cellStyle name="Note 12 2 2 12 6 4" xfId="46190"/>
    <cellStyle name="Note 12 2 2 12 7" xfId="16724"/>
    <cellStyle name="Note 12 2 2 12 7 2" xfId="16725"/>
    <cellStyle name="Note 12 2 2 12 7 3" xfId="16726"/>
    <cellStyle name="Note 12 2 2 12 7 4" xfId="46191"/>
    <cellStyle name="Note 12 2 2 12 8" xfId="16727"/>
    <cellStyle name="Note 12 2 2 12 8 2" xfId="16728"/>
    <cellStyle name="Note 12 2 2 12 8 3" xfId="16729"/>
    <cellStyle name="Note 12 2 2 12 8 4" xfId="46192"/>
    <cellStyle name="Note 12 2 2 12 9" xfId="16730"/>
    <cellStyle name="Note 12 2 2 12 9 2" xfId="16731"/>
    <cellStyle name="Note 12 2 2 12 9 3" xfId="16732"/>
    <cellStyle name="Note 12 2 2 12 9 4" xfId="46193"/>
    <cellStyle name="Note 12 2 2 13" xfId="16733"/>
    <cellStyle name="Note 12 2 2 13 10" xfId="16734"/>
    <cellStyle name="Note 12 2 2 13 10 2" xfId="16735"/>
    <cellStyle name="Note 12 2 2 13 10 3" xfId="16736"/>
    <cellStyle name="Note 12 2 2 13 10 4" xfId="46194"/>
    <cellStyle name="Note 12 2 2 13 11" xfId="16737"/>
    <cellStyle name="Note 12 2 2 13 11 2" xfId="16738"/>
    <cellStyle name="Note 12 2 2 13 11 3" xfId="16739"/>
    <cellStyle name="Note 12 2 2 13 11 4" xfId="46195"/>
    <cellStyle name="Note 12 2 2 13 12" xfId="16740"/>
    <cellStyle name="Note 12 2 2 13 12 2" xfId="16741"/>
    <cellStyle name="Note 12 2 2 13 12 3" xfId="16742"/>
    <cellStyle name="Note 12 2 2 13 12 4" xfId="46196"/>
    <cellStyle name="Note 12 2 2 13 13" xfId="16743"/>
    <cellStyle name="Note 12 2 2 13 13 2" xfId="16744"/>
    <cellStyle name="Note 12 2 2 13 13 3" xfId="16745"/>
    <cellStyle name="Note 12 2 2 13 13 4" xfId="46197"/>
    <cellStyle name="Note 12 2 2 13 14" xfId="16746"/>
    <cellStyle name="Note 12 2 2 13 14 2" xfId="16747"/>
    <cellStyle name="Note 12 2 2 13 14 3" xfId="16748"/>
    <cellStyle name="Note 12 2 2 13 14 4" xfId="46198"/>
    <cellStyle name="Note 12 2 2 13 15" xfId="16749"/>
    <cellStyle name="Note 12 2 2 13 15 2" xfId="16750"/>
    <cellStyle name="Note 12 2 2 13 15 3" xfId="16751"/>
    <cellStyle name="Note 12 2 2 13 15 4" xfId="46199"/>
    <cellStyle name="Note 12 2 2 13 16" xfId="16752"/>
    <cellStyle name="Note 12 2 2 13 16 2" xfId="16753"/>
    <cellStyle name="Note 12 2 2 13 16 3" xfId="16754"/>
    <cellStyle name="Note 12 2 2 13 16 4" xfId="46200"/>
    <cellStyle name="Note 12 2 2 13 17" xfId="16755"/>
    <cellStyle name="Note 12 2 2 13 17 2" xfId="16756"/>
    <cellStyle name="Note 12 2 2 13 17 3" xfId="16757"/>
    <cellStyle name="Note 12 2 2 13 17 4" xfId="46201"/>
    <cellStyle name="Note 12 2 2 13 18" xfId="16758"/>
    <cellStyle name="Note 12 2 2 13 18 2" xfId="16759"/>
    <cellStyle name="Note 12 2 2 13 18 3" xfId="16760"/>
    <cellStyle name="Note 12 2 2 13 18 4" xfId="46202"/>
    <cellStyle name="Note 12 2 2 13 19" xfId="16761"/>
    <cellStyle name="Note 12 2 2 13 19 2" xfId="16762"/>
    <cellStyle name="Note 12 2 2 13 19 3" xfId="16763"/>
    <cellStyle name="Note 12 2 2 13 19 4" xfId="46203"/>
    <cellStyle name="Note 12 2 2 13 2" xfId="16764"/>
    <cellStyle name="Note 12 2 2 13 2 2" xfId="16765"/>
    <cellStyle name="Note 12 2 2 13 2 3" xfId="16766"/>
    <cellStyle name="Note 12 2 2 13 2 4" xfId="46204"/>
    <cellStyle name="Note 12 2 2 13 20" xfId="16767"/>
    <cellStyle name="Note 12 2 2 13 20 2" xfId="16768"/>
    <cellStyle name="Note 12 2 2 13 20 3" xfId="46205"/>
    <cellStyle name="Note 12 2 2 13 20 4" xfId="46206"/>
    <cellStyle name="Note 12 2 2 13 21" xfId="46207"/>
    <cellStyle name="Note 12 2 2 13 22" xfId="46208"/>
    <cellStyle name="Note 12 2 2 13 3" xfId="16769"/>
    <cellStyle name="Note 12 2 2 13 3 2" xfId="16770"/>
    <cellStyle name="Note 12 2 2 13 3 3" xfId="16771"/>
    <cellStyle name="Note 12 2 2 13 3 4" xfId="46209"/>
    <cellStyle name="Note 12 2 2 13 4" xfId="16772"/>
    <cellStyle name="Note 12 2 2 13 4 2" xfId="16773"/>
    <cellStyle name="Note 12 2 2 13 4 3" xfId="16774"/>
    <cellStyle name="Note 12 2 2 13 4 4" xfId="46210"/>
    <cellStyle name="Note 12 2 2 13 5" xfId="16775"/>
    <cellStyle name="Note 12 2 2 13 5 2" xfId="16776"/>
    <cellStyle name="Note 12 2 2 13 5 3" xfId="16777"/>
    <cellStyle name="Note 12 2 2 13 5 4" xfId="46211"/>
    <cellStyle name="Note 12 2 2 13 6" xfId="16778"/>
    <cellStyle name="Note 12 2 2 13 6 2" xfId="16779"/>
    <cellStyle name="Note 12 2 2 13 6 3" xfId="16780"/>
    <cellStyle name="Note 12 2 2 13 6 4" xfId="46212"/>
    <cellStyle name="Note 12 2 2 13 7" xfId="16781"/>
    <cellStyle name="Note 12 2 2 13 7 2" xfId="16782"/>
    <cellStyle name="Note 12 2 2 13 7 3" xfId="16783"/>
    <cellStyle name="Note 12 2 2 13 7 4" xfId="46213"/>
    <cellStyle name="Note 12 2 2 13 8" xfId="16784"/>
    <cellStyle name="Note 12 2 2 13 8 2" xfId="16785"/>
    <cellStyle name="Note 12 2 2 13 8 3" xfId="16786"/>
    <cellStyle name="Note 12 2 2 13 8 4" xfId="46214"/>
    <cellStyle name="Note 12 2 2 13 9" xfId="16787"/>
    <cellStyle name="Note 12 2 2 13 9 2" xfId="16788"/>
    <cellStyle name="Note 12 2 2 13 9 3" xfId="16789"/>
    <cellStyle name="Note 12 2 2 13 9 4" xfId="46215"/>
    <cellStyle name="Note 12 2 2 14" xfId="16790"/>
    <cellStyle name="Note 12 2 2 14 10" xfId="16791"/>
    <cellStyle name="Note 12 2 2 14 10 2" xfId="16792"/>
    <cellStyle name="Note 12 2 2 14 10 3" xfId="16793"/>
    <cellStyle name="Note 12 2 2 14 10 4" xfId="46216"/>
    <cellStyle name="Note 12 2 2 14 11" xfId="16794"/>
    <cellStyle name="Note 12 2 2 14 11 2" xfId="16795"/>
    <cellStyle name="Note 12 2 2 14 11 3" xfId="16796"/>
    <cellStyle name="Note 12 2 2 14 11 4" xfId="46217"/>
    <cellStyle name="Note 12 2 2 14 12" xfId="16797"/>
    <cellStyle name="Note 12 2 2 14 12 2" xfId="16798"/>
    <cellStyle name="Note 12 2 2 14 12 3" xfId="16799"/>
    <cellStyle name="Note 12 2 2 14 12 4" xfId="46218"/>
    <cellStyle name="Note 12 2 2 14 13" xfId="16800"/>
    <cellStyle name="Note 12 2 2 14 13 2" xfId="16801"/>
    <cellStyle name="Note 12 2 2 14 13 3" xfId="16802"/>
    <cellStyle name="Note 12 2 2 14 13 4" xfId="46219"/>
    <cellStyle name="Note 12 2 2 14 14" xfId="16803"/>
    <cellStyle name="Note 12 2 2 14 14 2" xfId="16804"/>
    <cellStyle name="Note 12 2 2 14 14 3" xfId="16805"/>
    <cellStyle name="Note 12 2 2 14 14 4" xfId="46220"/>
    <cellStyle name="Note 12 2 2 14 15" xfId="16806"/>
    <cellStyle name="Note 12 2 2 14 15 2" xfId="16807"/>
    <cellStyle name="Note 12 2 2 14 15 3" xfId="16808"/>
    <cellStyle name="Note 12 2 2 14 15 4" xfId="46221"/>
    <cellStyle name="Note 12 2 2 14 16" xfId="16809"/>
    <cellStyle name="Note 12 2 2 14 16 2" xfId="16810"/>
    <cellStyle name="Note 12 2 2 14 16 3" xfId="16811"/>
    <cellStyle name="Note 12 2 2 14 16 4" xfId="46222"/>
    <cellStyle name="Note 12 2 2 14 17" xfId="16812"/>
    <cellStyle name="Note 12 2 2 14 17 2" xfId="16813"/>
    <cellStyle name="Note 12 2 2 14 17 3" xfId="16814"/>
    <cellStyle name="Note 12 2 2 14 17 4" xfId="46223"/>
    <cellStyle name="Note 12 2 2 14 18" xfId="16815"/>
    <cellStyle name="Note 12 2 2 14 18 2" xfId="16816"/>
    <cellStyle name="Note 12 2 2 14 18 3" xfId="16817"/>
    <cellStyle name="Note 12 2 2 14 18 4" xfId="46224"/>
    <cellStyle name="Note 12 2 2 14 19" xfId="16818"/>
    <cellStyle name="Note 12 2 2 14 19 2" xfId="16819"/>
    <cellStyle name="Note 12 2 2 14 19 3" xfId="16820"/>
    <cellStyle name="Note 12 2 2 14 19 4" xfId="46225"/>
    <cellStyle name="Note 12 2 2 14 2" xfId="16821"/>
    <cellStyle name="Note 12 2 2 14 2 2" xfId="16822"/>
    <cellStyle name="Note 12 2 2 14 2 3" xfId="16823"/>
    <cellStyle name="Note 12 2 2 14 2 4" xfId="46226"/>
    <cellStyle name="Note 12 2 2 14 20" xfId="16824"/>
    <cellStyle name="Note 12 2 2 14 20 2" xfId="16825"/>
    <cellStyle name="Note 12 2 2 14 20 3" xfId="46227"/>
    <cellStyle name="Note 12 2 2 14 20 4" xfId="46228"/>
    <cellStyle name="Note 12 2 2 14 21" xfId="46229"/>
    <cellStyle name="Note 12 2 2 14 22" xfId="46230"/>
    <cellStyle name="Note 12 2 2 14 3" xfId="16826"/>
    <cellStyle name="Note 12 2 2 14 3 2" xfId="16827"/>
    <cellStyle name="Note 12 2 2 14 3 3" xfId="16828"/>
    <cellStyle name="Note 12 2 2 14 3 4" xfId="46231"/>
    <cellStyle name="Note 12 2 2 14 4" xfId="16829"/>
    <cellStyle name="Note 12 2 2 14 4 2" xfId="16830"/>
    <cellStyle name="Note 12 2 2 14 4 3" xfId="16831"/>
    <cellStyle name="Note 12 2 2 14 4 4" xfId="46232"/>
    <cellStyle name="Note 12 2 2 14 5" xfId="16832"/>
    <cellStyle name="Note 12 2 2 14 5 2" xfId="16833"/>
    <cellStyle name="Note 12 2 2 14 5 3" xfId="16834"/>
    <cellStyle name="Note 12 2 2 14 5 4" xfId="46233"/>
    <cellStyle name="Note 12 2 2 14 6" xfId="16835"/>
    <cellStyle name="Note 12 2 2 14 6 2" xfId="16836"/>
    <cellStyle name="Note 12 2 2 14 6 3" xfId="16837"/>
    <cellStyle name="Note 12 2 2 14 6 4" xfId="46234"/>
    <cellStyle name="Note 12 2 2 14 7" xfId="16838"/>
    <cellStyle name="Note 12 2 2 14 7 2" xfId="16839"/>
    <cellStyle name="Note 12 2 2 14 7 3" xfId="16840"/>
    <cellStyle name="Note 12 2 2 14 7 4" xfId="46235"/>
    <cellStyle name="Note 12 2 2 14 8" xfId="16841"/>
    <cellStyle name="Note 12 2 2 14 8 2" xfId="16842"/>
    <cellStyle name="Note 12 2 2 14 8 3" xfId="16843"/>
    <cellStyle name="Note 12 2 2 14 8 4" xfId="46236"/>
    <cellStyle name="Note 12 2 2 14 9" xfId="16844"/>
    <cellStyle name="Note 12 2 2 14 9 2" xfId="16845"/>
    <cellStyle name="Note 12 2 2 14 9 3" xfId="16846"/>
    <cellStyle name="Note 12 2 2 14 9 4" xfId="46237"/>
    <cellStyle name="Note 12 2 2 15" xfId="16847"/>
    <cellStyle name="Note 12 2 2 15 10" xfId="16848"/>
    <cellStyle name="Note 12 2 2 15 10 2" xfId="16849"/>
    <cellStyle name="Note 12 2 2 15 10 3" xfId="16850"/>
    <cellStyle name="Note 12 2 2 15 10 4" xfId="46238"/>
    <cellStyle name="Note 12 2 2 15 11" xfId="16851"/>
    <cellStyle name="Note 12 2 2 15 11 2" xfId="16852"/>
    <cellStyle name="Note 12 2 2 15 11 3" xfId="16853"/>
    <cellStyle name="Note 12 2 2 15 11 4" xfId="46239"/>
    <cellStyle name="Note 12 2 2 15 12" xfId="16854"/>
    <cellStyle name="Note 12 2 2 15 12 2" xfId="16855"/>
    <cellStyle name="Note 12 2 2 15 12 3" xfId="16856"/>
    <cellStyle name="Note 12 2 2 15 12 4" xfId="46240"/>
    <cellStyle name="Note 12 2 2 15 13" xfId="16857"/>
    <cellStyle name="Note 12 2 2 15 13 2" xfId="16858"/>
    <cellStyle name="Note 12 2 2 15 13 3" xfId="16859"/>
    <cellStyle name="Note 12 2 2 15 13 4" xfId="46241"/>
    <cellStyle name="Note 12 2 2 15 14" xfId="16860"/>
    <cellStyle name="Note 12 2 2 15 14 2" xfId="16861"/>
    <cellStyle name="Note 12 2 2 15 14 3" xfId="16862"/>
    <cellStyle name="Note 12 2 2 15 14 4" xfId="46242"/>
    <cellStyle name="Note 12 2 2 15 15" xfId="16863"/>
    <cellStyle name="Note 12 2 2 15 15 2" xfId="16864"/>
    <cellStyle name="Note 12 2 2 15 15 3" xfId="16865"/>
    <cellStyle name="Note 12 2 2 15 15 4" xfId="46243"/>
    <cellStyle name="Note 12 2 2 15 16" xfId="16866"/>
    <cellStyle name="Note 12 2 2 15 16 2" xfId="16867"/>
    <cellStyle name="Note 12 2 2 15 16 3" xfId="16868"/>
    <cellStyle name="Note 12 2 2 15 16 4" xfId="46244"/>
    <cellStyle name="Note 12 2 2 15 17" xfId="16869"/>
    <cellStyle name="Note 12 2 2 15 17 2" xfId="16870"/>
    <cellStyle name="Note 12 2 2 15 17 3" xfId="16871"/>
    <cellStyle name="Note 12 2 2 15 17 4" xfId="46245"/>
    <cellStyle name="Note 12 2 2 15 18" xfId="16872"/>
    <cellStyle name="Note 12 2 2 15 18 2" xfId="16873"/>
    <cellStyle name="Note 12 2 2 15 18 3" xfId="16874"/>
    <cellStyle name="Note 12 2 2 15 18 4" xfId="46246"/>
    <cellStyle name="Note 12 2 2 15 19" xfId="16875"/>
    <cellStyle name="Note 12 2 2 15 19 2" xfId="16876"/>
    <cellStyle name="Note 12 2 2 15 19 3" xfId="16877"/>
    <cellStyle name="Note 12 2 2 15 19 4" xfId="46247"/>
    <cellStyle name="Note 12 2 2 15 2" xfId="16878"/>
    <cellStyle name="Note 12 2 2 15 2 2" xfId="16879"/>
    <cellStyle name="Note 12 2 2 15 2 3" xfId="16880"/>
    <cellStyle name="Note 12 2 2 15 2 4" xfId="46248"/>
    <cellStyle name="Note 12 2 2 15 20" xfId="16881"/>
    <cellStyle name="Note 12 2 2 15 20 2" xfId="16882"/>
    <cellStyle name="Note 12 2 2 15 20 3" xfId="46249"/>
    <cellStyle name="Note 12 2 2 15 20 4" xfId="46250"/>
    <cellStyle name="Note 12 2 2 15 21" xfId="46251"/>
    <cellStyle name="Note 12 2 2 15 22" xfId="46252"/>
    <cellStyle name="Note 12 2 2 15 3" xfId="16883"/>
    <cellStyle name="Note 12 2 2 15 3 2" xfId="16884"/>
    <cellStyle name="Note 12 2 2 15 3 3" xfId="16885"/>
    <cellStyle name="Note 12 2 2 15 3 4" xfId="46253"/>
    <cellStyle name="Note 12 2 2 15 4" xfId="16886"/>
    <cellStyle name="Note 12 2 2 15 4 2" xfId="16887"/>
    <cellStyle name="Note 12 2 2 15 4 3" xfId="16888"/>
    <cellStyle name="Note 12 2 2 15 4 4" xfId="46254"/>
    <cellStyle name="Note 12 2 2 15 5" xfId="16889"/>
    <cellStyle name="Note 12 2 2 15 5 2" xfId="16890"/>
    <cellStyle name="Note 12 2 2 15 5 3" xfId="16891"/>
    <cellStyle name="Note 12 2 2 15 5 4" xfId="46255"/>
    <cellStyle name="Note 12 2 2 15 6" xfId="16892"/>
    <cellStyle name="Note 12 2 2 15 6 2" xfId="16893"/>
    <cellStyle name="Note 12 2 2 15 6 3" xfId="16894"/>
    <cellStyle name="Note 12 2 2 15 6 4" xfId="46256"/>
    <cellStyle name="Note 12 2 2 15 7" xfId="16895"/>
    <cellStyle name="Note 12 2 2 15 7 2" xfId="16896"/>
    <cellStyle name="Note 12 2 2 15 7 3" xfId="16897"/>
    <cellStyle name="Note 12 2 2 15 7 4" xfId="46257"/>
    <cellStyle name="Note 12 2 2 15 8" xfId="16898"/>
    <cellStyle name="Note 12 2 2 15 8 2" xfId="16899"/>
    <cellStyle name="Note 12 2 2 15 8 3" xfId="16900"/>
    <cellStyle name="Note 12 2 2 15 8 4" xfId="46258"/>
    <cellStyle name="Note 12 2 2 15 9" xfId="16901"/>
    <cellStyle name="Note 12 2 2 15 9 2" xfId="16902"/>
    <cellStyle name="Note 12 2 2 15 9 3" xfId="16903"/>
    <cellStyle name="Note 12 2 2 15 9 4" xfId="46259"/>
    <cellStyle name="Note 12 2 2 16" xfId="16904"/>
    <cellStyle name="Note 12 2 2 16 2" xfId="16905"/>
    <cellStyle name="Note 12 2 2 16 3" xfId="16906"/>
    <cellStyle name="Note 12 2 2 16 4" xfId="46260"/>
    <cellStyle name="Note 12 2 2 17" xfId="16907"/>
    <cellStyle name="Note 12 2 2 17 2" xfId="16908"/>
    <cellStyle name="Note 12 2 2 17 3" xfId="16909"/>
    <cellStyle name="Note 12 2 2 17 4" xfId="46261"/>
    <cellStyle name="Note 12 2 2 18" xfId="16910"/>
    <cellStyle name="Note 12 2 2 18 2" xfId="16911"/>
    <cellStyle name="Note 12 2 2 18 3" xfId="16912"/>
    <cellStyle name="Note 12 2 2 18 4" xfId="46262"/>
    <cellStyle name="Note 12 2 2 19" xfId="16913"/>
    <cellStyle name="Note 12 2 2 19 2" xfId="16914"/>
    <cellStyle name="Note 12 2 2 19 3" xfId="16915"/>
    <cellStyle name="Note 12 2 2 19 4" xfId="46263"/>
    <cellStyle name="Note 12 2 2 2" xfId="16916"/>
    <cellStyle name="Note 12 2 2 2 10" xfId="16917"/>
    <cellStyle name="Note 12 2 2 2 10 2" xfId="16918"/>
    <cellStyle name="Note 12 2 2 2 10 3" xfId="16919"/>
    <cellStyle name="Note 12 2 2 2 10 4" xfId="46264"/>
    <cellStyle name="Note 12 2 2 2 11" xfId="16920"/>
    <cellStyle name="Note 12 2 2 2 11 2" xfId="16921"/>
    <cellStyle name="Note 12 2 2 2 11 3" xfId="16922"/>
    <cellStyle name="Note 12 2 2 2 11 4" xfId="46265"/>
    <cellStyle name="Note 12 2 2 2 12" xfId="16923"/>
    <cellStyle name="Note 12 2 2 2 12 2" xfId="16924"/>
    <cellStyle name="Note 12 2 2 2 12 3" xfId="16925"/>
    <cellStyle name="Note 12 2 2 2 12 4" xfId="46266"/>
    <cellStyle name="Note 12 2 2 2 13" xfId="16926"/>
    <cellStyle name="Note 12 2 2 2 13 2" xfId="16927"/>
    <cellStyle name="Note 12 2 2 2 13 3" xfId="16928"/>
    <cellStyle name="Note 12 2 2 2 13 4" xfId="46267"/>
    <cellStyle name="Note 12 2 2 2 14" xfId="16929"/>
    <cellStyle name="Note 12 2 2 2 14 2" xfId="16930"/>
    <cellStyle name="Note 12 2 2 2 14 3" xfId="16931"/>
    <cellStyle name="Note 12 2 2 2 14 4" xfId="46268"/>
    <cellStyle name="Note 12 2 2 2 15" xfId="16932"/>
    <cellStyle name="Note 12 2 2 2 15 2" xfId="16933"/>
    <cellStyle name="Note 12 2 2 2 15 3" xfId="16934"/>
    <cellStyle name="Note 12 2 2 2 15 4" xfId="46269"/>
    <cellStyle name="Note 12 2 2 2 16" xfId="16935"/>
    <cellStyle name="Note 12 2 2 2 16 2" xfId="16936"/>
    <cellStyle name="Note 12 2 2 2 16 3" xfId="16937"/>
    <cellStyle name="Note 12 2 2 2 16 4" xfId="46270"/>
    <cellStyle name="Note 12 2 2 2 17" xfId="16938"/>
    <cellStyle name="Note 12 2 2 2 17 2" xfId="16939"/>
    <cellStyle name="Note 12 2 2 2 17 3" xfId="16940"/>
    <cellStyle name="Note 12 2 2 2 17 4" xfId="46271"/>
    <cellStyle name="Note 12 2 2 2 18" xfId="16941"/>
    <cellStyle name="Note 12 2 2 2 18 2" xfId="16942"/>
    <cellStyle name="Note 12 2 2 2 18 3" xfId="16943"/>
    <cellStyle name="Note 12 2 2 2 18 4" xfId="46272"/>
    <cellStyle name="Note 12 2 2 2 19" xfId="16944"/>
    <cellStyle name="Note 12 2 2 2 19 2" xfId="16945"/>
    <cellStyle name="Note 12 2 2 2 19 3" xfId="16946"/>
    <cellStyle name="Note 12 2 2 2 19 4" xfId="46273"/>
    <cellStyle name="Note 12 2 2 2 2" xfId="16947"/>
    <cellStyle name="Note 12 2 2 2 2 10" xfId="16948"/>
    <cellStyle name="Note 12 2 2 2 2 10 2" xfId="16949"/>
    <cellStyle name="Note 12 2 2 2 2 10 3" xfId="16950"/>
    <cellStyle name="Note 12 2 2 2 2 10 4" xfId="46274"/>
    <cellStyle name="Note 12 2 2 2 2 11" xfId="16951"/>
    <cellStyle name="Note 12 2 2 2 2 11 2" xfId="16952"/>
    <cellStyle name="Note 12 2 2 2 2 11 3" xfId="16953"/>
    <cellStyle name="Note 12 2 2 2 2 11 4" xfId="46275"/>
    <cellStyle name="Note 12 2 2 2 2 12" xfId="16954"/>
    <cellStyle name="Note 12 2 2 2 2 12 2" xfId="16955"/>
    <cellStyle name="Note 12 2 2 2 2 12 3" xfId="16956"/>
    <cellStyle name="Note 12 2 2 2 2 12 4" xfId="46276"/>
    <cellStyle name="Note 12 2 2 2 2 13" xfId="16957"/>
    <cellStyle name="Note 12 2 2 2 2 13 2" xfId="16958"/>
    <cellStyle name="Note 12 2 2 2 2 13 3" xfId="16959"/>
    <cellStyle name="Note 12 2 2 2 2 13 4" xfId="46277"/>
    <cellStyle name="Note 12 2 2 2 2 14" xfId="16960"/>
    <cellStyle name="Note 12 2 2 2 2 14 2" xfId="16961"/>
    <cellStyle name="Note 12 2 2 2 2 14 3" xfId="16962"/>
    <cellStyle name="Note 12 2 2 2 2 14 4" xfId="46278"/>
    <cellStyle name="Note 12 2 2 2 2 15" xfId="16963"/>
    <cellStyle name="Note 12 2 2 2 2 15 2" xfId="16964"/>
    <cellStyle name="Note 12 2 2 2 2 15 3" xfId="16965"/>
    <cellStyle name="Note 12 2 2 2 2 15 4" xfId="46279"/>
    <cellStyle name="Note 12 2 2 2 2 16" xfId="16966"/>
    <cellStyle name="Note 12 2 2 2 2 16 2" xfId="16967"/>
    <cellStyle name="Note 12 2 2 2 2 16 3" xfId="16968"/>
    <cellStyle name="Note 12 2 2 2 2 16 4" xfId="46280"/>
    <cellStyle name="Note 12 2 2 2 2 17" xfId="16969"/>
    <cellStyle name="Note 12 2 2 2 2 17 2" xfId="16970"/>
    <cellStyle name="Note 12 2 2 2 2 17 3" xfId="16971"/>
    <cellStyle name="Note 12 2 2 2 2 17 4" xfId="46281"/>
    <cellStyle name="Note 12 2 2 2 2 18" xfId="16972"/>
    <cellStyle name="Note 12 2 2 2 2 18 2" xfId="16973"/>
    <cellStyle name="Note 12 2 2 2 2 18 3" xfId="16974"/>
    <cellStyle name="Note 12 2 2 2 2 18 4" xfId="46282"/>
    <cellStyle name="Note 12 2 2 2 2 19" xfId="16975"/>
    <cellStyle name="Note 12 2 2 2 2 19 2" xfId="16976"/>
    <cellStyle name="Note 12 2 2 2 2 19 3" xfId="16977"/>
    <cellStyle name="Note 12 2 2 2 2 19 4" xfId="46283"/>
    <cellStyle name="Note 12 2 2 2 2 2" xfId="16978"/>
    <cellStyle name="Note 12 2 2 2 2 2 10" xfId="16979"/>
    <cellStyle name="Note 12 2 2 2 2 2 10 2" xfId="16980"/>
    <cellStyle name="Note 12 2 2 2 2 2 10 3" xfId="16981"/>
    <cellStyle name="Note 12 2 2 2 2 2 10 4" xfId="46284"/>
    <cellStyle name="Note 12 2 2 2 2 2 11" xfId="16982"/>
    <cellStyle name="Note 12 2 2 2 2 2 11 2" xfId="16983"/>
    <cellStyle name="Note 12 2 2 2 2 2 11 3" xfId="16984"/>
    <cellStyle name="Note 12 2 2 2 2 2 11 4" xfId="46285"/>
    <cellStyle name="Note 12 2 2 2 2 2 12" xfId="16985"/>
    <cellStyle name="Note 12 2 2 2 2 2 12 2" xfId="16986"/>
    <cellStyle name="Note 12 2 2 2 2 2 12 3" xfId="16987"/>
    <cellStyle name="Note 12 2 2 2 2 2 12 4" xfId="46286"/>
    <cellStyle name="Note 12 2 2 2 2 2 13" xfId="16988"/>
    <cellStyle name="Note 12 2 2 2 2 2 13 2" xfId="16989"/>
    <cellStyle name="Note 12 2 2 2 2 2 13 3" xfId="16990"/>
    <cellStyle name="Note 12 2 2 2 2 2 13 4" xfId="46287"/>
    <cellStyle name="Note 12 2 2 2 2 2 14" xfId="16991"/>
    <cellStyle name="Note 12 2 2 2 2 2 14 2" xfId="16992"/>
    <cellStyle name="Note 12 2 2 2 2 2 14 3" xfId="16993"/>
    <cellStyle name="Note 12 2 2 2 2 2 14 4" xfId="46288"/>
    <cellStyle name="Note 12 2 2 2 2 2 15" xfId="16994"/>
    <cellStyle name="Note 12 2 2 2 2 2 15 2" xfId="16995"/>
    <cellStyle name="Note 12 2 2 2 2 2 15 3" xfId="16996"/>
    <cellStyle name="Note 12 2 2 2 2 2 15 4" xfId="46289"/>
    <cellStyle name="Note 12 2 2 2 2 2 16" xfId="16997"/>
    <cellStyle name="Note 12 2 2 2 2 2 16 2" xfId="16998"/>
    <cellStyle name="Note 12 2 2 2 2 2 16 3" xfId="16999"/>
    <cellStyle name="Note 12 2 2 2 2 2 16 4" xfId="46290"/>
    <cellStyle name="Note 12 2 2 2 2 2 17" xfId="17000"/>
    <cellStyle name="Note 12 2 2 2 2 2 17 2" xfId="17001"/>
    <cellStyle name="Note 12 2 2 2 2 2 17 3" xfId="17002"/>
    <cellStyle name="Note 12 2 2 2 2 2 17 4" xfId="46291"/>
    <cellStyle name="Note 12 2 2 2 2 2 18" xfId="17003"/>
    <cellStyle name="Note 12 2 2 2 2 2 18 2" xfId="17004"/>
    <cellStyle name="Note 12 2 2 2 2 2 18 3" xfId="17005"/>
    <cellStyle name="Note 12 2 2 2 2 2 18 4" xfId="46292"/>
    <cellStyle name="Note 12 2 2 2 2 2 19" xfId="17006"/>
    <cellStyle name="Note 12 2 2 2 2 2 19 2" xfId="17007"/>
    <cellStyle name="Note 12 2 2 2 2 2 19 3" xfId="17008"/>
    <cellStyle name="Note 12 2 2 2 2 2 19 4" xfId="46293"/>
    <cellStyle name="Note 12 2 2 2 2 2 2" xfId="17009"/>
    <cellStyle name="Note 12 2 2 2 2 2 2 2" xfId="17010"/>
    <cellStyle name="Note 12 2 2 2 2 2 2 3" xfId="17011"/>
    <cellStyle name="Note 12 2 2 2 2 2 2 4" xfId="46294"/>
    <cellStyle name="Note 12 2 2 2 2 2 20" xfId="17012"/>
    <cellStyle name="Note 12 2 2 2 2 2 20 2" xfId="17013"/>
    <cellStyle name="Note 12 2 2 2 2 2 20 3" xfId="46295"/>
    <cellStyle name="Note 12 2 2 2 2 2 20 4" xfId="46296"/>
    <cellStyle name="Note 12 2 2 2 2 2 21" xfId="46297"/>
    <cellStyle name="Note 12 2 2 2 2 2 22" xfId="46298"/>
    <cellStyle name="Note 12 2 2 2 2 2 3" xfId="17014"/>
    <cellStyle name="Note 12 2 2 2 2 2 3 2" xfId="17015"/>
    <cellStyle name="Note 12 2 2 2 2 2 3 3" xfId="17016"/>
    <cellStyle name="Note 12 2 2 2 2 2 3 4" xfId="46299"/>
    <cellStyle name="Note 12 2 2 2 2 2 4" xfId="17017"/>
    <cellStyle name="Note 12 2 2 2 2 2 4 2" xfId="17018"/>
    <cellStyle name="Note 12 2 2 2 2 2 4 3" xfId="17019"/>
    <cellStyle name="Note 12 2 2 2 2 2 4 4" xfId="46300"/>
    <cellStyle name="Note 12 2 2 2 2 2 5" xfId="17020"/>
    <cellStyle name="Note 12 2 2 2 2 2 5 2" xfId="17021"/>
    <cellStyle name="Note 12 2 2 2 2 2 5 3" xfId="17022"/>
    <cellStyle name="Note 12 2 2 2 2 2 5 4" xfId="46301"/>
    <cellStyle name="Note 12 2 2 2 2 2 6" xfId="17023"/>
    <cellStyle name="Note 12 2 2 2 2 2 6 2" xfId="17024"/>
    <cellStyle name="Note 12 2 2 2 2 2 6 3" xfId="17025"/>
    <cellStyle name="Note 12 2 2 2 2 2 6 4" xfId="46302"/>
    <cellStyle name="Note 12 2 2 2 2 2 7" xfId="17026"/>
    <cellStyle name="Note 12 2 2 2 2 2 7 2" xfId="17027"/>
    <cellStyle name="Note 12 2 2 2 2 2 7 3" xfId="17028"/>
    <cellStyle name="Note 12 2 2 2 2 2 7 4" xfId="46303"/>
    <cellStyle name="Note 12 2 2 2 2 2 8" xfId="17029"/>
    <cellStyle name="Note 12 2 2 2 2 2 8 2" xfId="17030"/>
    <cellStyle name="Note 12 2 2 2 2 2 8 3" xfId="17031"/>
    <cellStyle name="Note 12 2 2 2 2 2 8 4" xfId="46304"/>
    <cellStyle name="Note 12 2 2 2 2 2 9" xfId="17032"/>
    <cellStyle name="Note 12 2 2 2 2 2 9 2" xfId="17033"/>
    <cellStyle name="Note 12 2 2 2 2 2 9 3" xfId="17034"/>
    <cellStyle name="Note 12 2 2 2 2 2 9 4" xfId="46305"/>
    <cellStyle name="Note 12 2 2 2 2 20" xfId="17035"/>
    <cellStyle name="Note 12 2 2 2 2 20 2" xfId="17036"/>
    <cellStyle name="Note 12 2 2 2 2 20 3" xfId="17037"/>
    <cellStyle name="Note 12 2 2 2 2 20 4" xfId="46306"/>
    <cellStyle name="Note 12 2 2 2 2 21" xfId="17038"/>
    <cellStyle name="Note 12 2 2 2 2 21 2" xfId="17039"/>
    <cellStyle name="Note 12 2 2 2 2 21 3" xfId="17040"/>
    <cellStyle name="Note 12 2 2 2 2 21 4" xfId="46307"/>
    <cellStyle name="Note 12 2 2 2 2 22" xfId="17041"/>
    <cellStyle name="Note 12 2 2 2 2 22 2" xfId="17042"/>
    <cellStyle name="Note 12 2 2 2 2 22 3" xfId="17043"/>
    <cellStyle name="Note 12 2 2 2 2 22 4" xfId="46308"/>
    <cellStyle name="Note 12 2 2 2 2 23" xfId="17044"/>
    <cellStyle name="Note 12 2 2 2 2 23 2" xfId="17045"/>
    <cellStyle name="Note 12 2 2 2 2 23 3" xfId="46309"/>
    <cellStyle name="Note 12 2 2 2 2 23 4" xfId="46310"/>
    <cellStyle name="Note 12 2 2 2 2 24" xfId="46311"/>
    <cellStyle name="Note 12 2 2 2 2 25" xfId="46312"/>
    <cellStyle name="Note 12 2 2 2 2 3" xfId="17046"/>
    <cellStyle name="Note 12 2 2 2 2 3 10" xfId="17047"/>
    <cellStyle name="Note 12 2 2 2 2 3 10 2" xfId="17048"/>
    <cellStyle name="Note 12 2 2 2 2 3 10 3" xfId="17049"/>
    <cellStyle name="Note 12 2 2 2 2 3 10 4" xfId="46313"/>
    <cellStyle name="Note 12 2 2 2 2 3 11" xfId="17050"/>
    <cellStyle name="Note 12 2 2 2 2 3 11 2" xfId="17051"/>
    <cellStyle name="Note 12 2 2 2 2 3 11 3" xfId="17052"/>
    <cellStyle name="Note 12 2 2 2 2 3 11 4" xfId="46314"/>
    <cellStyle name="Note 12 2 2 2 2 3 12" xfId="17053"/>
    <cellStyle name="Note 12 2 2 2 2 3 12 2" xfId="17054"/>
    <cellStyle name="Note 12 2 2 2 2 3 12 3" xfId="17055"/>
    <cellStyle name="Note 12 2 2 2 2 3 12 4" xfId="46315"/>
    <cellStyle name="Note 12 2 2 2 2 3 13" xfId="17056"/>
    <cellStyle name="Note 12 2 2 2 2 3 13 2" xfId="17057"/>
    <cellStyle name="Note 12 2 2 2 2 3 13 3" xfId="17058"/>
    <cellStyle name="Note 12 2 2 2 2 3 13 4" xfId="46316"/>
    <cellStyle name="Note 12 2 2 2 2 3 14" xfId="17059"/>
    <cellStyle name="Note 12 2 2 2 2 3 14 2" xfId="17060"/>
    <cellStyle name="Note 12 2 2 2 2 3 14 3" xfId="17061"/>
    <cellStyle name="Note 12 2 2 2 2 3 14 4" xfId="46317"/>
    <cellStyle name="Note 12 2 2 2 2 3 15" xfId="17062"/>
    <cellStyle name="Note 12 2 2 2 2 3 15 2" xfId="17063"/>
    <cellStyle name="Note 12 2 2 2 2 3 15 3" xfId="17064"/>
    <cellStyle name="Note 12 2 2 2 2 3 15 4" xfId="46318"/>
    <cellStyle name="Note 12 2 2 2 2 3 16" xfId="17065"/>
    <cellStyle name="Note 12 2 2 2 2 3 16 2" xfId="17066"/>
    <cellStyle name="Note 12 2 2 2 2 3 16 3" xfId="17067"/>
    <cellStyle name="Note 12 2 2 2 2 3 16 4" xfId="46319"/>
    <cellStyle name="Note 12 2 2 2 2 3 17" xfId="17068"/>
    <cellStyle name="Note 12 2 2 2 2 3 17 2" xfId="17069"/>
    <cellStyle name="Note 12 2 2 2 2 3 17 3" xfId="17070"/>
    <cellStyle name="Note 12 2 2 2 2 3 17 4" xfId="46320"/>
    <cellStyle name="Note 12 2 2 2 2 3 18" xfId="17071"/>
    <cellStyle name="Note 12 2 2 2 2 3 18 2" xfId="17072"/>
    <cellStyle name="Note 12 2 2 2 2 3 18 3" xfId="17073"/>
    <cellStyle name="Note 12 2 2 2 2 3 18 4" xfId="46321"/>
    <cellStyle name="Note 12 2 2 2 2 3 19" xfId="17074"/>
    <cellStyle name="Note 12 2 2 2 2 3 19 2" xfId="17075"/>
    <cellStyle name="Note 12 2 2 2 2 3 19 3" xfId="17076"/>
    <cellStyle name="Note 12 2 2 2 2 3 19 4" xfId="46322"/>
    <cellStyle name="Note 12 2 2 2 2 3 2" xfId="17077"/>
    <cellStyle name="Note 12 2 2 2 2 3 2 2" xfId="17078"/>
    <cellStyle name="Note 12 2 2 2 2 3 2 3" xfId="17079"/>
    <cellStyle name="Note 12 2 2 2 2 3 2 4" xfId="46323"/>
    <cellStyle name="Note 12 2 2 2 2 3 20" xfId="17080"/>
    <cellStyle name="Note 12 2 2 2 2 3 20 2" xfId="17081"/>
    <cellStyle name="Note 12 2 2 2 2 3 20 3" xfId="46324"/>
    <cellStyle name="Note 12 2 2 2 2 3 20 4" xfId="46325"/>
    <cellStyle name="Note 12 2 2 2 2 3 21" xfId="46326"/>
    <cellStyle name="Note 12 2 2 2 2 3 22" xfId="46327"/>
    <cellStyle name="Note 12 2 2 2 2 3 3" xfId="17082"/>
    <cellStyle name="Note 12 2 2 2 2 3 3 2" xfId="17083"/>
    <cellStyle name="Note 12 2 2 2 2 3 3 3" xfId="17084"/>
    <cellStyle name="Note 12 2 2 2 2 3 3 4" xfId="46328"/>
    <cellStyle name="Note 12 2 2 2 2 3 4" xfId="17085"/>
    <cellStyle name="Note 12 2 2 2 2 3 4 2" xfId="17086"/>
    <cellStyle name="Note 12 2 2 2 2 3 4 3" xfId="17087"/>
    <cellStyle name="Note 12 2 2 2 2 3 4 4" xfId="46329"/>
    <cellStyle name="Note 12 2 2 2 2 3 5" xfId="17088"/>
    <cellStyle name="Note 12 2 2 2 2 3 5 2" xfId="17089"/>
    <cellStyle name="Note 12 2 2 2 2 3 5 3" xfId="17090"/>
    <cellStyle name="Note 12 2 2 2 2 3 5 4" xfId="46330"/>
    <cellStyle name="Note 12 2 2 2 2 3 6" xfId="17091"/>
    <cellStyle name="Note 12 2 2 2 2 3 6 2" xfId="17092"/>
    <cellStyle name="Note 12 2 2 2 2 3 6 3" xfId="17093"/>
    <cellStyle name="Note 12 2 2 2 2 3 6 4" xfId="46331"/>
    <cellStyle name="Note 12 2 2 2 2 3 7" xfId="17094"/>
    <cellStyle name="Note 12 2 2 2 2 3 7 2" xfId="17095"/>
    <cellStyle name="Note 12 2 2 2 2 3 7 3" xfId="17096"/>
    <cellStyle name="Note 12 2 2 2 2 3 7 4" xfId="46332"/>
    <cellStyle name="Note 12 2 2 2 2 3 8" xfId="17097"/>
    <cellStyle name="Note 12 2 2 2 2 3 8 2" xfId="17098"/>
    <cellStyle name="Note 12 2 2 2 2 3 8 3" xfId="17099"/>
    <cellStyle name="Note 12 2 2 2 2 3 8 4" xfId="46333"/>
    <cellStyle name="Note 12 2 2 2 2 3 9" xfId="17100"/>
    <cellStyle name="Note 12 2 2 2 2 3 9 2" xfId="17101"/>
    <cellStyle name="Note 12 2 2 2 2 3 9 3" xfId="17102"/>
    <cellStyle name="Note 12 2 2 2 2 3 9 4" xfId="46334"/>
    <cellStyle name="Note 12 2 2 2 2 4" xfId="17103"/>
    <cellStyle name="Note 12 2 2 2 2 4 10" xfId="17104"/>
    <cellStyle name="Note 12 2 2 2 2 4 10 2" xfId="17105"/>
    <cellStyle name="Note 12 2 2 2 2 4 10 3" xfId="17106"/>
    <cellStyle name="Note 12 2 2 2 2 4 10 4" xfId="46335"/>
    <cellStyle name="Note 12 2 2 2 2 4 11" xfId="17107"/>
    <cellStyle name="Note 12 2 2 2 2 4 11 2" xfId="17108"/>
    <cellStyle name="Note 12 2 2 2 2 4 11 3" xfId="17109"/>
    <cellStyle name="Note 12 2 2 2 2 4 11 4" xfId="46336"/>
    <cellStyle name="Note 12 2 2 2 2 4 12" xfId="17110"/>
    <cellStyle name="Note 12 2 2 2 2 4 12 2" xfId="17111"/>
    <cellStyle name="Note 12 2 2 2 2 4 12 3" xfId="17112"/>
    <cellStyle name="Note 12 2 2 2 2 4 12 4" xfId="46337"/>
    <cellStyle name="Note 12 2 2 2 2 4 13" xfId="17113"/>
    <cellStyle name="Note 12 2 2 2 2 4 13 2" xfId="17114"/>
    <cellStyle name="Note 12 2 2 2 2 4 13 3" xfId="17115"/>
    <cellStyle name="Note 12 2 2 2 2 4 13 4" xfId="46338"/>
    <cellStyle name="Note 12 2 2 2 2 4 14" xfId="17116"/>
    <cellStyle name="Note 12 2 2 2 2 4 14 2" xfId="17117"/>
    <cellStyle name="Note 12 2 2 2 2 4 14 3" xfId="17118"/>
    <cellStyle name="Note 12 2 2 2 2 4 14 4" xfId="46339"/>
    <cellStyle name="Note 12 2 2 2 2 4 15" xfId="17119"/>
    <cellStyle name="Note 12 2 2 2 2 4 15 2" xfId="17120"/>
    <cellStyle name="Note 12 2 2 2 2 4 15 3" xfId="17121"/>
    <cellStyle name="Note 12 2 2 2 2 4 15 4" xfId="46340"/>
    <cellStyle name="Note 12 2 2 2 2 4 16" xfId="17122"/>
    <cellStyle name="Note 12 2 2 2 2 4 16 2" xfId="17123"/>
    <cellStyle name="Note 12 2 2 2 2 4 16 3" xfId="17124"/>
    <cellStyle name="Note 12 2 2 2 2 4 16 4" xfId="46341"/>
    <cellStyle name="Note 12 2 2 2 2 4 17" xfId="17125"/>
    <cellStyle name="Note 12 2 2 2 2 4 17 2" xfId="17126"/>
    <cellStyle name="Note 12 2 2 2 2 4 17 3" xfId="17127"/>
    <cellStyle name="Note 12 2 2 2 2 4 17 4" xfId="46342"/>
    <cellStyle name="Note 12 2 2 2 2 4 18" xfId="17128"/>
    <cellStyle name="Note 12 2 2 2 2 4 18 2" xfId="17129"/>
    <cellStyle name="Note 12 2 2 2 2 4 18 3" xfId="17130"/>
    <cellStyle name="Note 12 2 2 2 2 4 18 4" xfId="46343"/>
    <cellStyle name="Note 12 2 2 2 2 4 19" xfId="17131"/>
    <cellStyle name="Note 12 2 2 2 2 4 19 2" xfId="17132"/>
    <cellStyle name="Note 12 2 2 2 2 4 19 3" xfId="17133"/>
    <cellStyle name="Note 12 2 2 2 2 4 19 4" xfId="46344"/>
    <cellStyle name="Note 12 2 2 2 2 4 2" xfId="17134"/>
    <cellStyle name="Note 12 2 2 2 2 4 2 2" xfId="17135"/>
    <cellStyle name="Note 12 2 2 2 2 4 2 3" xfId="17136"/>
    <cellStyle name="Note 12 2 2 2 2 4 2 4" xfId="46345"/>
    <cellStyle name="Note 12 2 2 2 2 4 20" xfId="17137"/>
    <cellStyle name="Note 12 2 2 2 2 4 20 2" xfId="17138"/>
    <cellStyle name="Note 12 2 2 2 2 4 20 3" xfId="46346"/>
    <cellStyle name="Note 12 2 2 2 2 4 20 4" xfId="46347"/>
    <cellStyle name="Note 12 2 2 2 2 4 21" xfId="46348"/>
    <cellStyle name="Note 12 2 2 2 2 4 22" xfId="46349"/>
    <cellStyle name="Note 12 2 2 2 2 4 3" xfId="17139"/>
    <cellStyle name="Note 12 2 2 2 2 4 3 2" xfId="17140"/>
    <cellStyle name="Note 12 2 2 2 2 4 3 3" xfId="17141"/>
    <cellStyle name="Note 12 2 2 2 2 4 3 4" xfId="46350"/>
    <cellStyle name="Note 12 2 2 2 2 4 4" xfId="17142"/>
    <cellStyle name="Note 12 2 2 2 2 4 4 2" xfId="17143"/>
    <cellStyle name="Note 12 2 2 2 2 4 4 3" xfId="17144"/>
    <cellStyle name="Note 12 2 2 2 2 4 4 4" xfId="46351"/>
    <cellStyle name="Note 12 2 2 2 2 4 5" xfId="17145"/>
    <cellStyle name="Note 12 2 2 2 2 4 5 2" xfId="17146"/>
    <cellStyle name="Note 12 2 2 2 2 4 5 3" xfId="17147"/>
    <cellStyle name="Note 12 2 2 2 2 4 5 4" xfId="46352"/>
    <cellStyle name="Note 12 2 2 2 2 4 6" xfId="17148"/>
    <cellStyle name="Note 12 2 2 2 2 4 6 2" xfId="17149"/>
    <cellStyle name="Note 12 2 2 2 2 4 6 3" xfId="17150"/>
    <cellStyle name="Note 12 2 2 2 2 4 6 4" xfId="46353"/>
    <cellStyle name="Note 12 2 2 2 2 4 7" xfId="17151"/>
    <cellStyle name="Note 12 2 2 2 2 4 7 2" xfId="17152"/>
    <cellStyle name="Note 12 2 2 2 2 4 7 3" xfId="17153"/>
    <cellStyle name="Note 12 2 2 2 2 4 7 4" xfId="46354"/>
    <cellStyle name="Note 12 2 2 2 2 4 8" xfId="17154"/>
    <cellStyle name="Note 12 2 2 2 2 4 8 2" xfId="17155"/>
    <cellStyle name="Note 12 2 2 2 2 4 8 3" xfId="17156"/>
    <cellStyle name="Note 12 2 2 2 2 4 8 4" xfId="46355"/>
    <cellStyle name="Note 12 2 2 2 2 4 9" xfId="17157"/>
    <cellStyle name="Note 12 2 2 2 2 4 9 2" xfId="17158"/>
    <cellStyle name="Note 12 2 2 2 2 4 9 3" xfId="17159"/>
    <cellStyle name="Note 12 2 2 2 2 4 9 4" xfId="46356"/>
    <cellStyle name="Note 12 2 2 2 2 5" xfId="17160"/>
    <cellStyle name="Note 12 2 2 2 2 5 2" xfId="17161"/>
    <cellStyle name="Note 12 2 2 2 2 5 3" xfId="17162"/>
    <cellStyle name="Note 12 2 2 2 2 5 4" xfId="46357"/>
    <cellStyle name="Note 12 2 2 2 2 6" xfId="17163"/>
    <cellStyle name="Note 12 2 2 2 2 6 2" xfId="17164"/>
    <cellStyle name="Note 12 2 2 2 2 6 3" xfId="17165"/>
    <cellStyle name="Note 12 2 2 2 2 6 4" xfId="46358"/>
    <cellStyle name="Note 12 2 2 2 2 7" xfId="17166"/>
    <cellStyle name="Note 12 2 2 2 2 7 2" xfId="17167"/>
    <cellStyle name="Note 12 2 2 2 2 7 3" xfId="17168"/>
    <cellStyle name="Note 12 2 2 2 2 7 4" xfId="46359"/>
    <cellStyle name="Note 12 2 2 2 2 8" xfId="17169"/>
    <cellStyle name="Note 12 2 2 2 2 8 2" xfId="17170"/>
    <cellStyle name="Note 12 2 2 2 2 8 3" xfId="17171"/>
    <cellStyle name="Note 12 2 2 2 2 8 4" xfId="46360"/>
    <cellStyle name="Note 12 2 2 2 2 9" xfId="17172"/>
    <cellStyle name="Note 12 2 2 2 2 9 2" xfId="17173"/>
    <cellStyle name="Note 12 2 2 2 2 9 3" xfId="17174"/>
    <cellStyle name="Note 12 2 2 2 2 9 4" xfId="46361"/>
    <cellStyle name="Note 12 2 2 2 20" xfId="17175"/>
    <cellStyle name="Note 12 2 2 2 20 2" xfId="17176"/>
    <cellStyle name="Note 12 2 2 2 20 3" xfId="17177"/>
    <cellStyle name="Note 12 2 2 2 20 4" xfId="46362"/>
    <cellStyle name="Note 12 2 2 2 21" xfId="17178"/>
    <cellStyle name="Note 12 2 2 2 21 2" xfId="17179"/>
    <cellStyle name="Note 12 2 2 2 21 3" xfId="17180"/>
    <cellStyle name="Note 12 2 2 2 21 4" xfId="46363"/>
    <cellStyle name="Note 12 2 2 2 22" xfId="17181"/>
    <cellStyle name="Note 12 2 2 2 22 2" xfId="17182"/>
    <cellStyle name="Note 12 2 2 2 22 3" xfId="17183"/>
    <cellStyle name="Note 12 2 2 2 22 4" xfId="46364"/>
    <cellStyle name="Note 12 2 2 2 23" xfId="17184"/>
    <cellStyle name="Note 12 2 2 2 23 2" xfId="17185"/>
    <cellStyle name="Note 12 2 2 2 23 3" xfId="46365"/>
    <cellStyle name="Note 12 2 2 2 23 4" xfId="46366"/>
    <cellStyle name="Note 12 2 2 2 24" xfId="46367"/>
    <cellStyle name="Note 12 2 2 2 25" xfId="46368"/>
    <cellStyle name="Note 12 2 2 2 3" xfId="17186"/>
    <cellStyle name="Note 12 2 2 2 3 10" xfId="17187"/>
    <cellStyle name="Note 12 2 2 2 3 10 2" xfId="17188"/>
    <cellStyle name="Note 12 2 2 2 3 10 3" xfId="17189"/>
    <cellStyle name="Note 12 2 2 2 3 10 4" xfId="46369"/>
    <cellStyle name="Note 12 2 2 2 3 11" xfId="17190"/>
    <cellStyle name="Note 12 2 2 2 3 11 2" xfId="17191"/>
    <cellStyle name="Note 12 2 2 2 3 11 3" xfId="17192"/>
    <cellStyle name="Note 12 2 2 2 3 11 4" xfId="46370"/>
    <cellStyle name="Note 12 2 2 2 3 12" xfId="17193"/>
    <cellStyle name="Note 12 2 2 2 3 12 2" xfId="17194"/>
    <cellStyle name="Note 12 2 2 2 3 12 3" xfId="17195"/>
    <cellStyle name="Note 12 2 2 2 3 12 4" xfId="46371"/>
    <cellStyle name="Note 12 2 2 2 3 13" xfId="17196"/>
    <cellStyle name="Note 12 2 2 2 3 13 2" xfId="17197"/>
    <cellStyle name="Note 12 2 2 2 3 13 3" xfId="17198"/>
    <cellStyle name="Note 12 2 2 2 3 13 4" xfId="46372"/>
    <cellStyle name="Note 12 2 2 2 3 14" xfId="17199"/>
    <cellStyle name="Note 12 2 2 2 3 14 2" xfId="17200"/>
    <cellStyle name="Note 12 2 2 2 3 14 3" xfId="17201"/>
    <cellStyle name="Note 12 2 2 2 3 14 4" xfId="46373"/>
    <cellStyle name="Note 12 2 2 2 3 15" xfId="17202"/>
    <cellStyle name="Note 12 2 2 2 3 15 2" xfId="17203"/>
    <cellStyle name="Note 12 2 2 2 3 15 3" xfId="17204"/>
    <cellStyle name="Note 12 2 2 2 3 15 4" xfId="46374"/>
    <cellStyle name="Note 12 2 2 2 3 16" xfId="17205"/>
    <cellStyle name="Note 12 2 2 2 3 16 2" xfId="17206"/>
    <cellStyle name="Note 12 2 2 2 3 16 3" xfId="17207"/>
    <cellStyle name="Note 12 2 2 2 3 16 4" xfId="46375"/>
    <cellStyle name="Note 12 2 2 2 3 17" xfId="17208"/>
    <cellStyle name="Note 12 2 2 2 3 17 2" xfId="17209"/>
    <cellStyle name="Note 12 2 2 2 3 17 3" xfId="17210"/>
    <cellStyle name="Note 12 2 2 2 3 17 4" xfId="46376"/>
    <cellStyle name="Note 12 2 2 2 3 18" xfId="17211"/>
    <cellStyle name="Note 12 2 2 2 3 18 2" xfId="17212"/>
    <cellStyle name="Note 12 2 2 2 3 18 3" xfId="17213"/>
    <cellStyle name="Note 12 2 2 2 3 18 4" xfId="46377"/>
    <cellStyle name="Note 12 2 2 2 3 19" xfId="17214"/>
    <cellStyle name="Note 12 2 2 2 3 19 2" xfId="17215"/>
    <cellStyle name="Note 12 2 2 2 3 19 3" xfId="17216"/>
    <cellStyle name="Note 12 2 2 2 3 19 4" xfId="46378"/>
    <cellStyle name="Note 12 2 2 2 3 2" xfId="17217"/>
    <cellStyle name="Note 12 2 2 2 3 2 2" xfId="17218"/>
    <cellStyle name="Note 12 2 2 2 3 2 3" xfId="17219"/>
    <cellStyle name="Note 12 2 2 2 3 2 4" xfId="46379"/>
    <cellStyle name="Note 12 2 2 2 3 20" xfId="17220"/>
    <cellStyle name="Note 12 2 2 2 3 20 2" xfId="17221"/>
    <cellStyle name="Note 12 2 2 2 3 20 3" xfId="46380"/>
    <cellStyle name="Note 12 2 2 2 3 20 4" xfId="46381"/>
    <cellStyle name="Note 12 2 2 2 3 21" xfId="46382"/>
    <cellStyle name="Note 12 2 2 2 3 22" xfId="46383"/>
    <cellStyle name="Note 12 2 2 2 3 3" xfId="17222"/>
    <cellStyle name="Note 12 2 2 2 3 3 2" xfId="17223"/>
    <cellStyle name="Note 12 2 2 2 3 3 3" xfId="17224"/>
    <cellStyle name="Note 12 2 2 2 3 3 4" xfId="46384"/>
    <cellStyle name="Note 12 2 2 2 3 4" xfId="17225"/>
    <cellStyle name="Note 12 2 2 2 3 4 2" xfId="17226"/>
    <cellStyle name="Note 12 2 2 2 3 4 3" xfId="17227"/>
    <cellStyle name="Note 12 2 2 2 3 4 4" xfId="46385"/>
    <cellStyle name="Note 12 2 2 2 3 5" xfId="17228"/>
    <cellStyle name="Note 12 2 2 2 3 5 2" xfId="17229"/>
    <cellStyle name="Note 12 2 2 2 3 5 3" xfId="17230"/>
    <cellStyle name="Note 12 2 2 2 3 5 4" xfId="46386"/>
    <cellStyle name="Note 12 2 2 2 3 6" xfId="17231"/>
    <cellStyle name="Note 12 2 2 2 3 6 2" xfId="17232"/>
    <cellStyle name="Note 12 2 2 2 3 6 3" xfId="17233"/>
    <cellStyle name="Note 12 2 2 2 3 6 4" xfId="46387"/>
    <cellStyle name="Note 12 2 2 2 3 7" xfId="17234"/>
    <cellStyle name="Note 12 2 2 2 3 7 2" xfId="17235"/>
    <cellStyle name="Note 12 2 2 2 3 7 3" xfId="17236"/>
    <cellStyle name="Note 12 2 2 2 3 7 4" xfId="46388"/>
    <cellStyle name="Note 12 2 2 2 3 8" xfId="17237"/>
    <cellStyle name="Note 12 2 2 2 3 8 2" xfId="17238"/>
    <cellStyle name="Note 12 2 2 2 3 8 3" xfId="17239"/>
    <cellStyle name="Note 12 2 2 2 3 8 4" xfId="46389"/>
    <cellStyle name="Note 12 2 2 2 3 9" xfId="17240"/>
    <cellStyle name="Note 12 2 2 2 3 9 2" xfId="17241"/>
    <cellStyle name="Note 12 2 2 2 3 9 3" xfId="17242"/>
    <cellStyle name="Note 12 2 2 2 3 9 4" xfId="46390"/>
    <cellStyle name="Note 12 2 2 2 4" xfId="17243"/>
    <cellStyle name="Note 12 2 2 2 4 10" xfId="17244"/>
    <cellStyle name="Note 12 2 2 2 4 10 2" xfId="17245"/>
    <cellStyle name="Note 12 2 2 2 4 10 3" xfId="17246"/>
    <cellStyle name="Note 12 2 2 2 4 10 4" xfId="46391"/>
    <cellStyle name="Note 12 2 2 2 4 11" xfId="17247"/>
    <cellStyle name="Note 12 2 2 2 4 11 2" xfId="17248"/>
    <cellStyle name="Note 12 2 2 2 4 11 3" xfId="17249"/>
    <cellStyle name="Note 12 2 2 2 4 11 4" xfId="46392"/>
    <cellStyle name="Note 12 2 2 2 4 12" xfId="17250"/>
    <cellStyle name="Note 12 2 2 2 4 12 2" xfId="17251"/>
    <cellStyle name="Note 12 2 2 2 4 12 3" xfId="17252"/>
    <cellStyle name="Note 12 2 2 2 4 12 4" xfId="46393"/>
    <cellStyle name="Note 12 2 2 2 4 13" xfId="17253"/>
    <cellStyle name="Note 12 2 2 2 4 13 2" xfId="17254"/>
    <cellStyle name="Note 12 2 2 2 4 13 3" xfId="17255"/>
    <cellStyle name="Note 12 2 2 2 4 13 4" xfId="46394"/>
    <cellStyle name="Note 12 2 2 2 4 14" xfId="17256"/>
    <cellStyle name="Note 12 2 2 2 4 14 2" xfId="17257"/>
    <cellStyle name="Note 12 2 2 2 4 14 3" xfId="17258"/>
    <cellStyle name="Note 12 2 2 2 4 14 4" xfId="46395"/>
    <cellStyle name="Note 12 2 2 2 4 15" xfId="17259"/>
    <cellStyle name="Note 12 2 2 2 4 15 2" xfId="17260"/>
    <cellStyle name="Note 12 2 2 2 4 15 3" xfId="17261"/>
    <cellStyle name="Note 12 2 2 2 4 15 4" xfId="46396"/>
    <cellStyle name="Note 12 2 2 2 4 16" xfId="17262"/>
    <cellStyle name="Note 12 2 2 2 4 16 2" xfId="17263"/>
    <cellStyle name="Note 12 2 2 2 4 16 3" xfId="17264"/>
    <cellStyle name="Note 12 2 2 2 4 16 4" xfId="46397"/>
    <cellStyle name="Note 12 2 2 2 4 17" xfId="17265"/>
    <cellStyle name="Note 12 2 2 2 4 17 2" xfId="17266"/>
    <cellStyle name="Note 12 2 2 2 4 17 3" xfId="17267"/>
    <cellStyle name="Note 12 2 2 2 4 17 4" xfId="46398"/>
    <cellStyle name="Note 12 2 2 2 4 18" xfId="17268"/>
    <cellStyle name="Note 12 2 2 2 4 18 2" xfId="17269"/>
    <cellStyle name="Note 12 2 2 2 4 18 3" xfId="17270"/>
    <cellStyle name="Note 12 2 2 2 4 18 4" xfId="46399"/>
    <cellStyle name="Note 12 2 2 2 4 19" xfId="17271"/>
    <cellStyle name="Note 12 2 2 2 4 19 2" xfId="17272"/>
    <cellStyle name="Note 12 2 2 2 4 19 3" xfId="17273"/>
    <cellStyle name="Note 12 2 2 2 4 19 4" xfId="46400"/>
    <cellStyle name="Note 12 2 2 2 4 2" xfId="17274"/>
    <cellStyle name="Note 12 2 2 2 4 2 2" xfId="17275"/>
    <cellStyle name="Note 12 2 2 2 4 2 3" xfId="17276"/>
    <cellStyle name="Note 12 2 2 2 4 2 4" xfId="46401"/>
    <cellStyle name="Note 12 2 2 2 4 20" xfId="17277"/>
    <cellStyle name="Note 12 2 2 2 4 20 2" xfId="17278"/>
    <cellStyle name="Note 12 2 2 2 4 20 3" xfId="46402"/>
    <cellStyle name="Note 12 2 2 2 4 20 4" xfId="46403"/>
    <cellStyle name="Note 12 2 2 2 4 21" xfId="46404"/>
    <cellStyle name="Note 12 2 2 2 4 22" xfId="46405"/>
    <cellStyle name="Note 12 2 2 2 4 3" xfId="17279"/>
    <cellStyle name="Note 12 2 2 2 4 3 2" xfId="17280"/>
    <cellStyle name="Note 12 2 2 2 4 3 3" xfId="17281"/>
    <cellStyle name="Note 12 2 2 2 4 3 4" xfId="46406"/>
    <cellStyle name="Note 12 2 2 2 4 4" xfId="17282"/>
    <cellStyle name="Note 12 2 2 2 4 4 2" xfId="17283"/>
    <cellStyle name="Note 12 2 2 2 4 4 3" xfId="17284"/>
    <cellStyle name="Note 12 2 2 2 4 4 4" xfId="46407"/>
    <cellStyle name="Note 12 2 2 2 4 5" xfId="17285"/>
    <cellStyle name="Note 12 2 2 2 4 5 2" xfId="17286"/>
    <cellStyle name="Note 12 2 2 2 4 5 3" xfId="17287"/>
    <cellStyle name="Note 12 2 2 2 4 5 4" xfId="46408"/>
    <cellStyle name="Note 12 2 2 2 4 6" xfId="17288"/>
    <cellStyle name="Note 12 2 2 2 4 6 2" xfId="17289"/>
    <cellStyle name="Note 12 2 2 2 4 6 3" xfId="17290"/>
    <cellStyle name="Note 12 2 2 2 4 6 4" xfId="46409"/>
    <cellStyle name="Note 12 2 2 2 4 7" xfId="17291"/>
    <cellStyle name="Note 12 2 2 2 4 7 2" xfId="17292"/>
    <cellStyle name="Note 12 2 2 2 4 7 3" xfId="17293"/>
    <cellStyle name="Note 12 2 2 2 4 7 4" xfId="46410"/>
    <cellStyle name="Note 12 2 2 2 4 8" xfId="17294"/>
    <cellStyle name="Note 12 2 2 2 4 8 2" xfId="17295"/>
    <cellStyle name="Note 12 2 2 2 4 8 3" xfId="17296"/>
    <cellStyle name="Note 12 2 2 2 4 8 4" xfId="46411"/>
    <cellStyle name="Note 12 2 2 2 4 9" xfId="17297"/>
    <cellStyle name="Note 12 2 2 2 4 9 2" xfId="17298"/>
    <cellStyle name="Note 12 2 2 2 4 9 3" xfId="17299"/>
    <cellStyle name="Note 12 2 2 2 4 9 4" xfId="46412"/>
    <cellStyle name="Note 12 2 2 2 5" xfId="17300"/>
    <cellStyle name="Note 12 2 2 2 5 2" xfId="17301"/>
    <cellStyle name="Note 12 2 2 2 5 3" xfId="17302"/>
    <cellStyle name="Note 12 2 2 2 5 4" xfId="46413"/>
    <cellStyle name="Note 12 2 2 2 6" xfId="17303"/>
    <cellStyle name="Note 12 2 2 2 6 2" xfId="17304"/>
    <cellStyle name="Note 12 2 2 2 6 3" xfId="17305"/>
    <cellStyle name="Note 12 2 2 2 6 4" xfId="46414"/>
    <cellStyle name="Note 12 2 2 2 7" xfId="17306"/>
    <cellStyle name="Note 12 2 2 2 7 2" xfId="17307"/>
    <cellStyle name="Note 12 2 2 2 7 3" xfId="17308"/>
    <cellStyle name="Note 12 2 2 2 7 4" xfId="46415"/>
    <cellStyle name="Note 12 2 2 2 8" xfId="17309"/>
    <cellStyle name="Note 12 2 2 2 8 2" xfId="17310"/>
    <cellStyle name="Note 12 2 2 2 8 3" xfId="17311"/>
    <cellStyle name="Note 12 2 2 2 8 4" xfId="46416"/>
    <cellStyle name="Note 12 2 2 2 9" xfId="17312"/>
    <cellStyle name="Note 12 2 2 2 9 2" xfId="17313"/>
    <cellStyle name="Note 12 2 2 2 9 3" xfId="17314"/>
    <cellStyle name="Note 12 2 2 2 9 4" xfId="46417"/>
    <cellStyle name="Note 12 2 2 20" xfId="17315"/>
    <cellStyle name="Note 12 2 2 20 2" xfId="17316"/>
    <cellStyle name="Note 12 2 2 20 3" xfId="17317"/>
    <cellStyle name="Note 12 2 2 20 4" xfId="46418"/>
    <cellStyle name="Note 12 2 2 21" xfId="17318"/>
    <cellStyle name="Note 12 2 2 21 2" xfId="17319"/>
    <cellStyle name="Note 12 2 2 21 3" xfId="17320"/>
    <cellStyle name="Note 12 2 2 21 4" xfId="46419"/>
    <cellStyle name="Note 12 2 2 22" xfId="17321"/>
    <cellStyle name="Note 12 2 2 22 2" xfId="17322"/>
    <cellStyle name="Note 12 2 2 22 3" xfId="17323"/>
    <cellStyle name="Note 12 2 2 22 4" xfId="46420"/>
    <cellStyle name="Note 12 2 2 23" xfId="17324"/>
    <cellStyle name="Note 12 2 2 23 2" xfId="17325"/>
    <cellStyle name="Note 12 2 2 23 3" xfId="17326"/>
    <cellStyle name="Note 12 2 2 23 4" xfId="46421"/>
    <cellStyle name="Note 12 2 2 24" xfId="17327"/>
    <cellStyle name="Note 12 2 2 24 2" xfId="17328"/>
    <cellStyle name="Note 12 2 2 24 3" xfId="17329"/>
    <cellStyle name="Note 12 2 2 24 4" xfId="46422"/>
    <cellStyle name="Note 12 2 2 25" xfId="17330"/>
    <cellStyle name="Note 12 2 2 25 2" xfId="17331"/>
    <cellStyle name="Note 12 2 2 25 3" xfId="17332"/>
    <cellStyle name="Note 12 2 2 25 4" xfId="46423"/>
    <cellStyle name="Note 12 2 2 26" xfId="17333"/>
    <cellStyle name="Note 12 2 2 26 2" xfId="17334"/>
    <cellStyle name="Note 12 2 2 26 3" xfId="17335"/>
    <cellStyle name="Note 12 2 2 26 4" xfId="46424"/>
    <cellStyle name="Note 12 2 2 27" xfId="17336"/>
    <cellStyle name="Note 12 2 2 27 2" xfId="17337"/>
    <cellStyle name="Note 12 2 2 27 3" xfId="17338"/>
    <cellStyle name="Note 12 2 2 27 4" xfId="46425"/>
    <cellStyle name="Note 12 2 2 28" xfId="17339"/>
    <cellStyle name="Note 12 2 2 28 2" xfId="17340"/>
    <cellStyle name="Note 12 2 2 28 3" xfId="17341"/>
    <cellStyle name="Note 12 2 2 28 4" xfId="46426"/>
    <cellStyle name="Note 12 2 2 29" xfId="17342"/>
    <cellStyle name="Note 12 2 2 29 2" xfId="17343"/>
    <cellStyle name="Note 12 2 2 29 3" xfId="17344"/>
    <cellStyle name="Note 12 2 2 29 4" xfId="46427"/>
    <cellStyle name="Note 12 2 2 3" xfId="17345"/>
    <cellStyle name="Note 12 2 2 3 10" xfId="17346"/>
    <cellStyle name="Note 12 2 2 3 10 2" xfId="17347"/>
    <cellStyle name="Note 12 2 2 3 10 3" xfId="17348"/>
    <cellStyle name="Note 12 2 2 3 10 4" xfId="46428"/>
    <cellStyle name="Note 12 2 2 3 11" xfId="17349"/>
    <cellStyle name="Note 12 2 2 3 11 2" xfId="17350"/>
    <cellStyle name="Note 12 2 2 3 11 3" xfId="17351"/>
    <cellStyle name="Note 12 2 2 3 11 4" xfId="46429"/>
    <cellStyle name="Note 12 2 2 3 12" xfId="17352"/>
    <cellStyle name="Note 12 2 2 3 12 2" xfId="17353"/>
    <cellStyle name="Note 12 2 2 3 12 3" xfId="17354"/>
    <cellStyle name="Note 12 2 2 3 12 4" xfId="46430"/>
    <cellStyle name="Note 12 2 2 3 13" xfId="17355"/>
    <cellStyle name="Note 12 2 2 3 13 2" xfId="17356"/>
    <cellStyle name="Note 12 2 2 3 13 3" xfId="17357"/>
    <cellStyle name="Note 12 2 2 3 13 4" xfId="46431"/>
    <cellStyle name="Note 12 2 2 3 14" xfId="17358"/>
    <cellStyle name="Note 12 2 2 3 14 2" xfId="17359"/>
    <cellStyle name="Note 12 2 2 3 14 3" xfId="17360"/>
    <cellStyle name="Note 12 2 2 3 14 4" xfId="46432"/>
    <cellStyle name="Note 12 2 2 3 15" xfId="17361"/>
    <cellStyle name="Note 12 2 2 3 15 2" xfId="17362"/>
    <cellStyle name="Note 12 2 2 3 15 3" xfId="17363"/>
    <cellStyle name="Note 12 2 2 3 15 4" xfId="46433"/>
    <cellStyle name="Note 12 2 2 3 16" xfId="17364"/>
    <cellStyle name="Note 12 2 2 3 16 2" xfId="17365"/>
    <cellStyle name="Note 12 2 2 3 16 3" xfId="17366"/>
    <cellStyle name="Note 12 2 2 3 16 4" xfId="46434"/>
    <cellStyle name="Note 12 2 2 3 17" xfId="17367"/>
    <cellStyle name="Note 12 2 2 3 17 2" xfId="17368"/>
    <cellStyle name="Note 12 2 2 3 17 3" xfId="17369"/>
    <cellStyle name="Note 12 2 2 3 17 4" xfId="46435"/>
    <cellStyle name="Note 12 2 2 3 18" xfId="17370"/>
    <cellStyle name="Note 12 2 2 3 18 2" xfId="17371"/>
    <cellStyle name="Note 12 2 2 3 18 3" xfId="17372"/>
    <cellStyle name="Note 12 2 2 3 18 4" xfId="46436"/>
    <cellStyle name="Note 12 2 2 3 19" xfId="17373"/>
    <cellStyle name="Note 12 2 2 3 19 2" xfId="17374"/>
    <cellStyle name="Note 12 2 2 3 19 3" xfId="17375"/>
    <cellStyle name="Note 12 2 2 3 19 4" xfId="46437"/>
    <cellStyle name="Note 12 2 2 3 2" xfId="17376"/>
    <cellStyle name="Note 12 2 2 3 2 2" xfId="17377"/>
    <cellStyle name="Note 12 2 2 3 2 3" xfId="17378"/>
    <cellStyle name="Note 12 2 2 3 2 4" xfId="46438"/>
    <cellStyle name="Note 12 2 2 3 20" xfId="17379"/>
    <cellStyle name="Note 12 2 2 3 20 2" xfId="17380"/>
    <cellStyle name="Note 12 2 2 3 20 3" xfId="46439"/>
    <cellStyle name="Note 12 2 2 3 20 4" xfId="46440"/>
    <cellStyle name="Note 12 2 2 3 21" xfId="46441"/>
    <cellStyle name="Note 12 2 2 3 22" xfId="46442"/>
    <cellStyle name="Note 12 2 2 3 3" xfId="17381"/>
    <cellStyle name="Note 12 2 2 3 3 2" xfId="17382"/>
    <cellStyle name="Note 12 2 2 3 3 3" xfId="17383"/>
    <cellStyle name="Note 12 2 2 3 3 4" xfId="46443"/>
    <cellStyle name="Note 12 2 2 3 4" xfId="17384"/>
    <cellStyle name="Note 12 2 2 3 4 2" xfId="17385"/>
    <cellStyle name="Note 12 2 2 3 4 3" xfId="17386"/>
    <cellStyle name="Note 12 2 2 3 4 4" xfId="46444"/>
    <cellStyle name="Note 12 2 2 3 5" xfId="17387"/>
    <cellStyle name="Note 12 2 2 3 5 2" xfId="17388"/>
    <cellStyle name="Note 12 2 2 3 5 3" xfId="17389"/>
    <cellStyle name="Note 12 2 2 3 5 4" xfId="46445"/>
    <cellStyle name="Note 12 2 2 3 6" xfId="17390"/>
    <cellStyle name="Note 12 2 2 3 6 2" xfId="17391"/>
    <cellStyle name="Note 12 2 2 3 6 3" xfId="17392"/>
    <cellStyle name="Note 12 2 2 3 6 4" xfId="46446"/>
    <cellStyle name="Note 12 2 2 3 7" xfId="17393"/>
    <cellStyle name="Note 12 2 2 3 7 2" xfId="17394"/>
    <cellStyle name="Note 12 2 2 3 7 3" xfId="17395"/>
    <cellStyle name="Note 12 2 2 3 7 4" xfId="46447"/>
    <cellStyle name="Note 12 2 2 3 8" xfId="17396"/>
    <cellStyle name="Note 12 2 2 3 8 2" xfId="17397"/>
    <cellStyle name="Note 12 2 2 3 8 3" xfId="17398"/>
    <cellStyle name="Note 12 2 2 3 8 4" xfId="46448"/>
    <cellStyle name="Note 12 2 2 3 9" xfId="17399"/>
    <cellStyle name="Note 12 2 2 3 9 2" xfId="17400"/>
    <cellStyle name="Note 12 2 2 3 9 3" xfId="17401"/>
    <cellStyle name="Note 12 2 2 3 9 4" xfId="46449"/>
    <cellStyle name="Note 12 2 2 30" xfId="17402"/>
    <cellStyle name="Note 12 2 2 30 2" xfId="17403"/>
    <cellStyle name="Note 12 2 2 30 3" xfId="17404"/>
    <cellStyle name="Note 12 2 2 30 4" xfId="46450"/>
    <cellStyle name="Note 12 2 2 31" xfId="17405"/>
    <cellStyle name="Note 12 2 2 31 2" xfId="17406"/>
    <cellStyle name="Note 12 2 2 31 3" xfId="17407"/>
    <cellStyle name="Note 12 2 2 31 4" xfId="46451"/>
    <cellStyle name="Note 12 2 2 32" xfId="17408"/>
    <cellStyle name="Note 12 2 2 32 2" xfId="17409"/>
    <cellStyle name="Note 12 2 2 32 3" xfId="17410"/>
    <cellStyle name="Note 12 2 2 32 4" xfId="46452"/>
    <cellStyle name="Note 12 2 2 33" xfId="17411"/>
    <cellStyle name="Note 12 2 2 33 2" xfId="17412"/>
    <cellStyle name="Note 12 2 2 33 3" xfId="17413"/>
    <cellStyle name="Note 12 2 2 33 4" xfId="46453"/>
    <cellStyle name="Note 12 2 2 34" xfId="17414"/>
    <cellStyle name="Note 12 2 2 34 2" xfId="17415"/>
    <cellStyle name="Note 12 2 2 34 3" xfId="46454"/>
    <cellStyle name="Note 12 2 2 34 4" xfId="46455"/>
    <cellStyle name="Note 12 2 2 35" xfId="46456"/>
    <cellStyle name="Note 12 2 2 36" xfId="46457"/>
    <cellStyle name="Note 12 2 2 4" xfId="17416"/>
    <cellStyle name="Note 12 2 2 4 10" xfId="17417"/>
    <cellStyle name="Note 12 2 2 4 10 2" xfId="17418"/>
    <cellStyle name="Note 12 2 2 4 10 3" xfId="17419"/>
    <cellStyle name="Note 12 2 2 4 10 4" xfId="46458"/>
    <cellStyle name="Note 12 2 2 4 11" xfId="17420"/>
    <cellStyle name="Note 12 2 2 4 11 2" xfId="17421"/>
    <cellStyle name="Note 12 2 2 4 11 3" xfId="17422"/>
    <cellStyle name="Note 12 2 2 4 11 4" xfId="46459"/>
    <cellStyle name="Note 12 2 2 4 12" xfId="17423"/>
    <cellStyle name="Note 12 2 2 4 12 2" xfId="17424"/>
    <cellStyle name="Note 12 2 2 4 12 3" xfId="17425"/>
    <cellStyle name="Note 12 2 2 4 12 4" xfId="46460"/>
    <cellStyle name="Note 12 2 2 4 13" xfId="17426"/>
    <cellStyle name="Note 12 2 2 4 13 2" xfId="17427"/>
    <cellStyle name="Note 12 2 2 4 13 3" xfId="17428"/>
    <cellStyle name="Note 12 2 2 4 13 4" xfId="46461"/>
    <cellStyle name="Note 12 2 2 4 14" xfId="17429"/>
    <cellStyle name="Note 12 2 2 4 14 2" xfId="17430"/>
    <cellStyle name="Note 12 2 2 4 14 3" xfId="17431"/>
    <cellStyle name="Note 12 2 2 4 14 4" xfId="46462"/>
    <cellStyle name="Note 12 2 2 4 15" xfId="17432"/>
    <cellStyle name="Note 12 2 2 4 15 2" xfId="17433"/>
    <cellStyle name="Note 12 2 2 4 15 3" xfId="17434"/>
    <cellStyle name="Note 12 2 2 4 15 4" xfId="46463"/>
    <cellStyle name="Note 12 2 2 4 16" xfId="17435"/>
    <cellStyle name="Note 12 2 2 4 16 2" xfId="17436"/>
    <cellStyle name="Note 12 2 2 4 16 3" xfId="17437"/>
    <cellStyle name="Note 12 2 2 4 16 4" xfId="46464"/>
    <cellStyle name="Note 12 2 2 4 17" xfId="17438"/>
    <cellStyle name="Note 12 2 2 4 17 2" xfId="17439"/>
    <cellStyle name="Note 12 2 2 4 17 3" xfId="17440"/>
    <cellStyle name="Note 12 2 2 4 17 4" xfId="46465"/>
    <cellStyle name="Note 12 2 2 4 18" xfId="17441"/>
    <cellStyle name="Note 12 2 2 4 18 2" xfId="17442"/>
    <cellStyle name="Note 12 2 2 4 18 3" xfId="17443"/>
    <cellStyle name="Note 12 2 2 4 18 4" xfId="46466"/>
    <cellStyle name="Note 12 2 2 4 19" xfId="17444"/>
    <cellStyle name="Note 12 2 2 4 19 2" xfId="17445"/>
    <cellStyle name="Note 12 2 2 4 19 3" xfId="17446"/>
    <cellStyle name="Note 12 2 2 4 19 4" xfId="46467"/>
    <cellStyle name="Note 12 2 2 4 2" xfId="17447"/>
    <cellStyle name="Note 12 2 2 4 2 2" xfId="17448"/>
    <cellStyle name="Note 12 2 2 4 2 3" xfId="17449"/>
    <cellStyle name="Note 12 2 2 4 2 4" xfId="46468"/>
    <cellStyle name="Note 12 2 2 4 20" xfId="17450"/>
    <cellStyle name="Note 12 2 2 4 20 2" xfId="17451"/>
    <cellStyle name="Note 12 2 2 4 20 3" xfId="46469"/>
    <cellStyle name="Note 12 2 2 4 20 4" xfId="46470"/>
    <cellStyle name="Note 12 2 2 4 21" xfId="46471"/>
    <cellStyle name="Note 12 2 2 4 22" xfId="46472"/>
    <cellStyle name="Note 12 2 2 4 3" xfId="17452"/>
    <cellStyle name="Note 12 2 2 4 3 2" xfId="17453"/>
    <cellStyle name="Note 12 2 2 4 3 3" xfId="17454"/>
    <cellStyle name="Note 12 2 2 4 3 4" xfId="46473"/>
    <cellStyle name="Note 12 2 2 4 4" xfId="17455"/>
    <cellStyle name="Note 12 2 2 4 4 2" xfId="17456"/>
    <cellStyle name="Note 12 2 2 4 4 3" xfId="17457"/>
    <cellStyle name="Note 12 2 2 4 4 4" xfId="46474"/>
    <cellStyle name="Note 12 2 2 4 5" xfId="17458"/>
    <cellStyle name="Note 12 2 2 4 5 2" xfId="17459"/>
    <cellStyle name="Note 12 2 2 4 5 3" xfId="17460"/>
    <cellStyle name="Note 12 2 2 4 5 4" xfId="46475"/>
    <cellStyle name="Note 12 2 2 4 6" xfId="17461"/>
    <cellStyle name="Note 12 2 2 4 6 2" xfId="17462"/>
    <cellStyle name="Note 12 2 2 4 6 3" xfId="17463"/>
    <cellStyle name="Note 12 2 2 4 6 4" xfId="46476"/>
    <cellStyle name="Note 12 2 2 4 7" xfId="17464"/>
    <cellStyle name="Note 12 2 2 4 7 2" xfId="17465"/>
    <cellStyle name="Note 12 2 2 4 7 3" xfId="17466"/>
    <cellStyle name="Note 12 2 2 4 7 4" xfId="46477"/>
    <cellStyle name="Note 12 2 2 4 8" xfId="17467"/>
    <cellStyle name="Note 12 2 2 4 8 2" xfId="17468"/>
    <cellStyle name="Note 12 2 2 4 8 3" xfId="17469"/>
    <cellStyle name="Note 12 2 2 4 8 4" xfId="46478"/>
    <cellStyle name="Note 12 2 2 4 9" xfId="17470"/>
    <cellStyle name="Note 12 2 2 4 9 2" xfId="17471"/>
    <cellStyle name="Note 12 2 2 4 9 3" xfId="17472"/>
    <cellStyle name="Note 12 2 2 4 9 4" xfId="46479"/>
    <cellStyle name="Note 12 2 2 5" xfId="17473"/>
    <cellStyle name="Note 12 2 2 5 10" xfId="17474"/>
    <cellStyle name="Note 12 2 2 5 10 2" xfId="17475"/>
    <cellStyle name="Note 12 2 2 5 10 3" xfId="17476"/>
    <cellStyle name="Note 12 2 2 5 10 4" xfId="46480"/>
    <cellStyle name="Note 12 2 2 5 11" xfId="17477"/>
    <cellStyle name="Note 12 2 2 5 11 2" xfId="17478"/>
    <cellStyle name="Note 12 2 2 5 11 3" xfId="17479"/>
    <cellStyle name="Note 12 2 2 5 11 4" xfId="46481"/>
    <cellStyle name="Note 12 2 2 5 12" xfId="17480"/>
    <cellStyle name="Note 12 2 2 5 12 2" xfId="17481"/>
    <cellStyle name="Note 12 2 2 5 12 3" xfId="17482"/>
    <cellStyle name="Note 12 2 2 5 12 4" xfId="46482"/>
    <cellStyle name="Note 12 2 2 5 13" xfId="17483"/>
    <cellStyle name="Note 12 2 2 5 13 2" xfId="17484"/>
    <cellStyle name="Note 12 2 2 5 13 3" xfId="17485"/>
    <cellStyle name="Note 12 2 2 5 13 4" xfId="46483"/>
    <cellStyle name="Note 12 2 2 5 14" xfId="17486"/>
    <cellStyle name="Note 12 2 2 5 14 2" xfId="17487"/>
    <cellStyle name="Note 12 2 2 5 14 3" xfId="17488"/>
    <cellStyle name="Note 12 2 2 5 14 4" xfId="46484"/>
    <cellStyle name="Note 12 2 2 5 15" xfId="17489"/>
    <cellStyle name="Note 12 2 2 5 15 2" xfId="17490"/>
    <cellStyle name="Note 12 2 2 5 15 3" xfId="17491"/>
    <cellStyle name="Note 12 2 2 5 15 4" xfId="46485"/>
    <cellStyle name="Note 12 2 2 5 16" xfId="17492"/>
    <cellStyle name="Note 12 2 2 5 16 2" xfId="17493"/>
    <cellStyle name="Note 12 2 2 5 16 3" xfId="17494"/>
    <cellStyle name="Note 12 2 2 5 16 4" xfId="46486"/>
    <cellStyle name="Note 12 2 2 5 17" xfId="17495"/>
    <cellStyle name="Note 12 2 2 5 17 2" xfId="17496"/>
    <cellStyle name="Note 12 2 2 5 17 3" xfId="17497"/>
    <cellStyle name="Note 12 2 2 5 17 4" xfId="46487"/>
    <cellStyle name="Note 12 2 2 5 18" xfId="17498"/>
    <cellStyle name="Note 12 2 2 5 18 2" xfId="17499"/>
    <cellStyle name="Note 12 2 2 5 18 3" xfId="17500"/>
    <cellStyle name="Note 12 2 2 5 18 4" xfId="46488"/>
    <cellStyle name="Note 12 2 2 5 19" xfId="17501"/>
    <cellStyle name="Note 12 2 2 5 19 2" xfId="17502"/>
    <cellStyle name="Note 12 2 2 5 19 3" xfId="17503"/>
    <cellStyle name="Note 12 2 2 5 19 4" xfId="46489"/>
    <cellStyle name="Note 12 2 2 5 2" xfId="17504"/>
    <cellStyle name="Note 12 2 2 5 2 2" xfId="17505"/>
    <cellStyle name="Note 12 2 2 5 2 3" xfId="17506"/>
    <cellStyle name="Note 12 2 2 5 2 4" xfId="46490"/>
    <cellStyle name="Note 12 2 2 5 20" xfId="17507"/>
    <cellStyle name="Note 12 2 2 5 20 2" xfId="17508"/>
    <cellStyle name="Note 12 2 2 5 20 3" xfId="46491"/>
    <cellStyle name="Note 12 2 2 5 20 4" xfId="46492"/>
    <cellStyle name="Note 12 2 2 5 21" xfId="46493"/>
    <cellStyle name="Note 12 2 2 5 22" xfId="46494"/>
    <cellStyle name="Note 12 2 2 5 3" xfId="17509"/>
    <cellStyle name="Note 12 2 2 5 3 2" xfId="17510"/>
    <cellStyle name="Note 12 2 2 5 3 3" xfId="17511"/>
    <cellStyle name="Note 12 2 2 5 3 4" xfId="46495"/>
    <cellStyle name="Note 12 2 2 5 4" xfId="17512"/>
    <cellStyle name="Note 12 2 2 5 4 2" xfId="17513"/>
    <cellStyle name="Note 12 2 2 5 4 3" xfId="17514"/>
    <cellStyle name="Note 12 2 2 5 4 4" xfId="46496"/>
    <cellStyle name="Note 12 2 2 5 5" xfId="17515"/>
    <cellStyle name="Note 12 2 2 5 5 2" xfId="17516"/>
    <cellStyle name="Note 12 2 2 5 5 3" xfId="17517"/>
    <cellStyle name="Note 12 2 2 5 5 4" xfId="46497"/>
    <cellStyle name="Note 12 2 2 5 6" xfId="17518"/>
    <cellStyle name="Note 12 2 2 5 6 2" xfId="17519"/>
    <cellStyle name="Note 12 2 2 5 6 3" xfId="17520"/>
    <cellStyle name="Note 12 2 2 5 6 4" xfId="46498"/>
    <cellStyle name="Note 12 2 2 5 7" xfId="17521"/>
    <cellStyle name="Note 12 2 2 5 7 2" xfId="17522"/>
    <cellStyle name="Note 12 2 2 5 7 3" xfId="17523"/>
    <cellStyle name="Note 12 2 2 5 7 4" xfId="46499"/>
    <cellStyle name="Note 12 2 2 5 8" xfId="17524"/>
    <cellStyle name="Note 12 2 2 5 8 2" xfId="17525"/>
    <cellStyle name="Note 12 2 2 5 8 3" xfId="17526"/>
    <cellStyle name="Note 12 2 2 5 8 4" xfId="46500"/>
    <cellStyle name="Note 12 2 2 5 9" xfId="17527"/>
    <cellStyle name="Note 12 2 2 5 9 2" xfId="17528"/>
    <cellStyle name="Note 12 2 2 5 9 3" xfId="17529"/>
    <cellStyle name="Note 12 2 2 5 9 4" xfId="46501"/>
    <cellStyle name="Note 12 2 2 6" xfId="17530"/>
    <cellStyle name="Note 12 2 2 6 10" xfId="17531"/>
    <cellStyle name="Note 12 2 2 6 10 2" xfId="17532"/>
    <cellStyle name="Note 12 2 2 6 10 3" xfId="17533"/>
    <cellStyle name="Note 12 2 2 6 10 4" xfId="46502"/>
    <cellStyle name="Note 12 2 2 6 11" xfId="17534"/>
    <cellStyle name="Note 12 2 2 6 11 2" xfId="17535"/>
    <cellStyle name="Note 12 2 2 6 11 3" xfId="17536"/>
    <cellStyle name="Note 12 2 2 6 11 4" xfId="46503"/>
    <cellStyle name="Note 12 2 2 6 12" xfId="17537"/>
    <cellStyle name="Note 12 2 2 6 12 2" xfId="17538"/>
    <cellStyle name="Note 12 2 2 6 12 3" xfId="17539"/>
    <cellStyle name="Note 12 2 2 6 12 4" xfId="46504"/>
    <cellStyle name="Note 12 2 2 6 13" xfId="17540"/>
    <cellStyle name="Note 12 2 2 6 13 2" xfId="17541"/>
    <cellStyle name="Note 12 2 2 6 13 3" xfId="17542"/>
    <cellStyle name="Note 12 2 2 6 13 4" xfId="46505"/>
    <cellStyle name="Note 12 2 2 6 14" xfId="17543"/>
    <cellStyle name="Note 12 2 2 6 14 2" xfId="17544"/>
    <cellStyle name="Note 12 2 2 6 14 3" xfId="17545"/>
    <cellStyle name="Note 12 2 2 6 14 4" xfId="46506"/>
    <cellStyle name="Note 12 2 2 6 15" xfId="17546"/>
    <cellStyle name="Note 12 2 2 6 15 2" xfId="17547"/>
    <cellStyle name="Note 12 2 2 6 15 3" xfId="17548"/>
    <cellStyle name="Note 12 2 2 6 15 4" xfId="46507"/>
    <cellStyle name="Note 12 2 2 6 16" xfId="17549"/>
    <cellStyle name="Note 12 2 2 6 16 2" xfId="17550"/>
    <cellStyle name="Note 12 2 2 6 16 3" xfId="17551"/>
    <cellStyle name="Note 12 2 2 6 16 4" xfId="46508"/>
    <cellStyle name="Note 12 2 2 6 17" xfId="17552"/>
    <cellStyle name="Note 12 2 2 6 17 2" xfId="17553"/>
    <cellStyle name="Note 12 2 2 6 17 3" xfId="17554"/>
    <cellStyle name="Note 12 2 2 6 17 4" xfId="46509"/>
    <cellStyle name="Note 12 2 2 6 18" xfId="17555"/>
    <cellStyle name="Note 12 2 2 6 18 2" xfId="17556"/>
    <cellStyle name="Note 12 2 2 6 18 3" xfId="17557"/>
    <cellStyle name="Note 12 2 2 6 18 4" xfId="46510"/>
    <cellStyle name="Note 12 2 2 6 19" xfId="17558"/>
    <cellStyle name="Note 12 2 2 6 19 2" xfId="17559"/>
    <cellStyle name="Note 12 2 2 6 19 3" xfId="17560"/>
    <cellStyle name="Note 12 2 2 6 19 4" xfId="46511"/>
    <cellStyle name="Note 12 2 2 6 2" xfId="17561"/>
    <cellStyle name="Note 12 2 2 6 2 2" xfId="17562"/>
    <cellStyle name="Note 12 2 2 6 2 3" xfId="17563"/>
    <cellStyle name="Note 12 2 2 6 2 4" xfId="46512"/>
    <cellStyle name="Note 12 2 2 6 20" xfId="17564"/>
    <cellStyle name="Note 12 2 2 6 20 2" xfId="17565"/>
    <cellStyle name="Note 12 2 2 6 20 3" xfId="46513"/>
    <cellStyle name="Note 12 2 2 6 20 4" xfId="46514"/>
    <cellStyle name="Note 12 2 2 6 21" xfId="46515"/>
    <cellStyle name="Note 12 2 2 6 22" xfId="46516"/>
    <cellStyle name="Note 12 2 2 6 3" xfId="17566"/>
    <cellStyle name="Note 12 2 2 6 3 2" xfId="17567"/>
    <cellStyle name="Note 12 2 2 6 3 3" xfId="17568"/>
    <cellStyle name="Note 12 2 2 6 3 4" xfId="46517"/>
    <cellStyle name="Note 12 2 2 6 4" xfId="17569"/>
    <cellStyle name="Note 12 2 2 6 4 2" xfId="17570"/>
    <cellStyle name="Note 12 2 2 6 4 3" xfId="17571"/>
    <cellStyle name="Note 12 2 2 6 4 4" xfId="46518"/>
    <cellStyle name="Note 12 2 2 6 5" xfId="17572"/>
    <cellStyle name="Note 12 2 2 6 5 2" xfId="17573"/>
    <cellStyle name="Note 12 2 2 6 5 3" xfId="17574"/>
    <cellStyle name="Note 12 2 2 6 5 4" xfId="46519"/>
    <cellStyle name="Note 12 2 2 6 6" xfId="17575"/>
    <cellStyle name="Note 12 2 2 6 6 2" xfId="17576"/>
    <cellStyle name="Note 12 2 2 6 6 3" xfId="17577"/>
    <cellStyle name="Note 12 2 2 6 6 4" xfId="46520"/>
    <cellStyle name="Note 12 2 2 6 7" xfId="17578"/>
    <cellStyle name="Note 12 2 2 6 7 2" xfId="17579"/>
    <cellStyle name="Note 12 2 2 6 7 3" xfId="17580"/>
    <cellStyle name="Note 12 2 2 6 7 4" xfId="46521"/>
    <cellStyle name="Note 12 2 2 6 8" xfId="17581"/>
    <cellStyle name="Note 12 2 2 6 8 2" xfId="17582"/>
    <cellStyle name="Note 12 2 2 6 8 3" xfId="17583"/>
    <cellStyle name="Note 12 2 2 6 8 4" xfId="46522"/>
    <cellStyle name="Note 12 2 2 6 9" xfId="17584"/>
    <cellStyle name="Note 12 2 2 6 9 2" xfId="17585"/>
    <cellStyle name="Note 12 2 2 6 9 3" xfId="17586"/>
    <cellStyle name="Note 12 2 2 6 9 4" xfId="46523"/>
    <cellStyle name="Note 12 2 2 7" xfId="17587"/>
    <cellStyle name="Note 12 2 2 7 10" xfId="17588"/>
    <cellStyle name="Note 12 2 2 7 10 2" xfId="17589"/>
    <cellStyle name="Note 12 2 2 7 10 3" xfId="17590"/>
    <cellStyle name="Note 12 2 2 7 10 4" xfId="46524"/>
    <cellStyle name="Note 12 2 2 7 11" xfId="17591"/>
    <cellStyle name="Note 12 2 2 7 11 2" xfId="17592"/>
    <cellStyle name="Note 12 2 2 7 11 3" xfId="17593"/>
    <cellStyle name="Note 12 2 2 7 11 4" xfId="46525"/>
    <cellStyle name="Note 12 2 2 7 12" xfId="17594"/>
    <cellStyle name="Note 12 2 2 7 12 2" xfId="17595"/>
    <cellStyle name="Note 12 2 2 7 12 3" xfId="17596"/>
    <cellStyle name="Note 12 2 2 7 12 4" xfId="46526"/>
    <cellStyle name="Note 12 2 2 7 13" xfId="17597"/>
    <cellStyle name="Note 12 2 2 7 13 2" xfId="17598"/>
    <cellStyle name="Note 12 2 2 7 13 3" xfId="17599"/>
    <cellStyle name="Note 12 2 2 7 13 4" xfId="46527"/>
    <cellStyle name="Note 12 2 2 7 14" xfId="17600"/>
    <cellStyle name="Note 12 2 2 7 14 2" xfId="17601"/>
    <cellStyle name="Note 12 2 2 7 14 3" xfId="17602"/>
    <cellStyle name="Note 12 2 2 7 14 4" xfId="46528"/>
    <cellStyle name="Note 12 2 2 7 15" xfId="17603"/>
    <cellStyle name="Note 12 2 2 7 15 2" xfId="17604"/>
    <cellStyle name="Note 12 2 2 7 15 3" xfId="17605"/>
    <cellStyle name="Note 12 2 2 7 15 4" xfId="46529"/>
    <cellStyle name="Note 12 2 2 7 16" xfId="17606"/>
    <cellStyle name="Note 12 2 2 7 16 2" xfId="17607"/>
    <cellStyle name="Note 12 2 2 7 16 3" xfId="17608"/>
    <cellStyle name="Note 12 2 2 7 16 4" xfId="46530"/>
    <cellStyle name="Note 12 2 2 7 17" xfId="17609"/>
    <cellStyle name="Note 12 2 2 7 17 2" xfId="17610"/>
    <cellStyle name="Note 12 2 2 7 17 3" xfId="17611"/>
    <cellStyle name="Note 12 2 2 7 17 4" xfId="46531"/>
    <cellStyle name="Note 12 2 2 7 18" xfId="17612"/>
    <cellStyle name="Note 12 2 2 7 18 2" xfId="17613"/>
    <cellStyle name="Note 12 2 2 7 18 3" xfId="17614"/>
    <cellStyle name="Note 12 2 2 7 18 4" xfId="46532"/>
    <cellStyle name="Note 12 2 2 7 19" xfId="17615"/>
    <cellStyle name="Note 12 2 2 7 19 2" xfId="17616"/>
    <cellStyle name="Note 12 2 2 7 19 3" xfId="17617"/>
    <cellStyle name="Note 12 2 2 7 19 4" xfId="46533"/>
    <cellStyle name="Note 12 2 2 7 2" xfId="17618"/>
    <cellStyle name="Note 12 2 2 7 2 2" xfId="17619"/>
    <cellStyle name="Note 12 2 2 7 2 3" xfId="17620"/>
    <cellStyle name="Note 12 2 2 7 2 4" xfId="46534"/>
    <cellStyle name="Note 12 2 2 7 20" xfId="17621"/>
    <cellStyle name="Note 12 2 2 7 20 2" xfId="17622"/>
    <cellStyle name="Note 12 2 2 7 20 3" xfId="46535"/>
    <cellStyle name="Note 12 2 2 7 20 4" xfId="46536"/>
    <cellStyle name="Note 12 2 2 7 21" xfId="46537"/>
    <cellStyle name="Note 12 2 2 7 22" xfId="46538"/>
    <cellStyle name="Note 12 2 2 7 3" xfId="17623"/>
    <cellStyle name="Note 12 2 2 7 3 2" xfId="17624"/>
    <cellStyle name="Note 12 2 2 7 3 3" xfId="17625"/>
    <cellStyle name="Note 12 2 2 7 3 4" xfId="46539"/>
    <cellStyle name="Note 12 2 2 7 4" xfId="17626"/>
    <cellStyle name="Note 12 2 2 7 4 2" xfId="17627"/>
    <cellStyle name="Note 12 2 2 7 4 3" xfId="17628"/>
    <cellStyle name="Note 12 2 2 7 4 4" xfId="46540"/>
    <cellStyle name="Note 12 2 2 7 5" xfId="17629"/>
    <cellStyle name="Note 12 2 2 7 5 2" xfId="17630"/>
    <cellStyle name="Note 12 2 2 7 5 3" xfId="17631"/>
    <cellStyle name="Note 12 2 2 7 5 4" xfId="46541"/>
    <cellStyle name="Note 12 2 2 7 6" xfId="17632"/>
    <cellStyle name="Note 12 2 2 7 6 2" xfId="17633"/>
    <cellStyle name="Note 12 2 2 7 6 3" xfId="17634"/>
    <cellStyle name="Note 12 2 2 7 6 4" xfId="46542"/>
    <cellStyle name="Note 12 2 2 7 7" xfId="17635"/>
    <cellStyle name="Note 12 2 2 7 7 2" xfId="17636"/>
    <cellStyle name="Note 12 2 2 7 7 3" xfId="17637"/>
    <cellStyle name="Note 12 2 2 7 7 4" xfId="46543"/>
    <cellStyle name="Note 12 2 2 7 8" xfId="17638"/>
    <cellStyle name="Note 12 2 2 7 8 2" xfId="17639"/>
    <cellStyle name="Note 12 2 2 7 8 3" xfId="17640"/>
    <cellStyle name="Note 12 2 2 7 8 4" xfId="46544"/>
    <cellStyle name="Note 12 2 2 7 9" xfId="17641"/>
    <cellStyle name="Note 12 2 2 7 9 2" xfId="17642"/>
    <cellStyle name="Note 12 2 2 7 9 3" xfId="17643"/>
    <cellStyle name="Note 12 2 2 7 9 4" xfId="46545"/>
    <cellStyle name="Note 12 2 2 8" xfId="17644"/>
    <cellStyle name="Note 12 2 2 8 10" xfId="17645"/>
    <cellStyle name="Note 12 2 2 8 10 2" xfId="17646"/>
    <cellStyle name="Note 12 2 2 8 10 3" xfId="17647"/>
    <cellStyle name="Note 12 2 2 8 10 4" xfId="46546"/>
    <cellStyle name="Note 12 2 2 8 11" xfId="17648"/>
    <cellStyle name="Note 12 2 2 8 11 2" xfId="17649"/>
    <cellStyle name="Note 12 2 2 8 11 3" xfId="17650"/>
    <cellStyle name="Note 12 2 2 8 11 4" xfId="46547"/>
    <cellStyle name="Note 12 2 2 8 12" xfId="17651"/>
    <cellStyle name="Note 12 2 2 8 12 2" xfId="17652"/>
    <cellStyle name="Note 12 2 2 8 12 3" xfId="17653"/>
    <cellStyle name="Note 12 2 2 8 12 4" xfId="46548"/>
    <cellStyle name="Note 12 2 2 8 13" xfId="17654"/>
    <cellStyle name="Note 12 2 2 8 13 2" xfId="17655"/>
    <cellStyle name="Note 12 2 2 8 13 3" xfId="17656"/>
    <cellStyle name="Note 12 2 2 8 13 4" xfId="46549"/>
    <cellStyle name="Note 12 2 2 8 14" xfId="17657"/>
    <cellStyle name="Note 12 2 2 8 14 2" xfId="17658"/>
    <cellStyle name="Note 12 2 2 8 14 3" xfId="17659"/>
    <cellStyle name="Note 12 2 2 8 14 4" xfId="46550"/>
    <cellStyle name="Note 12 2 2 8 15" xfId="17660"/>
    <cellStyle name="Note 12 2 2 8 15 2" xfId="17661"/>
    <cellStyle name="Note 12 2 2 8 15 3" xfId="17662"/>
    <cellStyle name="Note 12 2 2 8 15 4" xfId="46551"/>
    <cellStyle name="Note 12 2 2 8 16" xfId="17663"/>
    <cellStyle name="Note 12 2 2 8 16 2" xfId="17664"/>
    <cellStyle name="Note 12 2 2 8 16 3" xfId="17665"/>
    <cellStyle name="Note 12 2 2 8 16 4" xfId="46552"/>
    <cellStyle name="Note 12 2 2 8 17" xfId="17666"/>
    <cellStyle name="Note 12 2 2 8 17 2" xfId="17667"/>
    <cellStyle name="Note 12 2 2 8 17 3" xfId="17668"/>
    <cellStyle name="Note 12 2 2 8 17 4" xfId="46553"/>
    <cellStyle name="Note 12 2 2 8 18" xfId="17669"/>
    <cellStyle name="Note 12 2 2 8 18 2" xfId="17670"/>
    <cellStyle name="Note 12 2 2 8 18 3" xfId="17671"/>
    <cellStyle name="Note 12 2 2 8 18 4" xfId="46554"/>
    <cellStyle name="Note 12 2 2 8 19" xfId="17672"/>
    <cellStyle name="Note 12 2 2 8 19 2" xfId="17673"/>
    <cellStyle name="Note 12 2 2 8 19 3" xfId="17674"/>
    <cellStyle name="Note 12 2 2 8 19 4" xfId="46555"/>
    <cellStyle name="Note 12 2 2 8 2" xfId="17675"/>
    <cellStyle name="Note 12 2 2 8 2 2" xfId="17676"/>
    <cellStyle name="Note 12 2 2 8 2 3" xfId="17677"/>
    <cellStyle name="Note 12 2 2 8 2 4" xfId="46556"/>
    <cellStyle name="Note 12 2 2 8 20" xfId="17678"/>
    <cellStyle name="Note 12 2 2 8 20 2" xfId="17679"/>
    <cellStyle name="Note 12 2 2 8 20 3" xfId="46557"/>
    <cellStyle name="Note 12 2 2 8 20 4" xfId="46558"/>
    <cellStyle name="Note 12 2 2 8 21" xfId="46559"/>
    <cellStyle name="Note 12 2 2 8 22" xfId="46560"/>
    <cellStyle name="Note 12 2 2 8 3" xfId="17680"/>
    <cellStyle name="Note 12 2 2 8 3 2" xfId="17681"/>
    <cellStyle name="Note 12 2 2 8 3 3" xfId="17682"/>
    <cellStyle name="Note 12 2 2 8 3 4" xfId="46561"/>
    <cellStyle name="Note 12 2 2 8 4" xfId="17683"/>
    <cellStyle name="Note 12 2 2 8 4 2" xfId="17684"/>
    <cellStyle name="Note 12 2 2 8 4 3" xfId="17685"/>
    <cellStyle name="Note 12 2 2 8 4 4" xfId="46562"/>
    <cellStyle name="Note 12 2 2 8 5" xfId="17686"/>
    <cellStyle name="Note 12 2 2 8 5 2" xfId="17687"/>
    <cellStyle name="Note 12 2 2 8 5 3" xfId="17688"/>
    <cellStyle name="Note 12 2 2 8 5 4" xfId="46563"/>
    <cellStyle name="Note 12 2 2 8 6" xfId="17689"/>
    <cellStyle name="Note 12 2 2 8 6 2" xfId="17690"/>
    <cellStyle name="Note 12 2 2 8 6 3" xfId="17691"/>
    <cellStyle name="Note 12 2 2 8 6 4" xfId="46564"/>
    <cellStyle name="Note 12 2 2 8 7" xfId="17692"/>
    <cellStyle name="Note 12 2 2 8 7 2" xfId="17693"/>
    <cellStyle name="Note 12 2 2 8 7 3" xfId="17694"/>
    <cellStyle name="Note 12 2 2 8 7 4" xfId="46565"/>
    <cellStyle name="Note 12 2 2 8 8" xfId="17695"/>
    <cellStyle name="Note 12 2 2 8 8 2" xfId="17696"/>
    <cellStyle name="Note 12 2 2 8 8 3" xfId="17697"/>
    <cellStyle name="Note 12 2 2 8 8 4" xfId="46566"/>
    <cellStyle name="Note 12 2 2 8 9" xfId="17698"/>
    <cellStyle name="Note 12 2 2 8 9 2" xfId="17699"/>
    <cellStyle name="Note 12 2 2 8 9 3" xfId="17700"/>
    <cellStyle name="Note 12 2 2 8 9 4" xfId="46567"/>
    <cellStyle name="Note 12 2 2 9" xfId="17701"/>
    <cellStyle name="Note 12 2 2 9 10" xfId="17702"/>
    <cellStyle name="Note 12 2 2 9 10 2" xfId="17703"/>
    <cellStyle name="Note 12 2 2 9 10 3" xfId="17704"/>
    <cellStyle name="Note 12 2 2 9 10 4" xfId="46568"/>
    <cellStyle name="Note 12 2 2 9 11" xfId="17705"/>
    <cellStyle name="Note 12 2 2 9 11 2" xfId="17706"/>
    <cellStyle name="Note 12 2 2 9 11 3" xfId="17707"/>
    <cellStyle name="Note 12 2 2 9 11 4" xfId="46569"/>
    <cellStyle name="Note 12 2 2 9 12" xfId="17708"/>
    <cellStyle name="Note 12 2 2 9 12 2" xfId="17709"/>
    <cellStyle name="Note 12 2 2 9 12 3" xfId="17710"/>
    <cellStyle name="Note 12 2 2 9 12 4" xfId="46570"/>
    <cellStyle name="Note 12 2 2 9 13" xfId="17711"/>
    <cellStyle name="Note 12 2 2 9 13 2" xfId="17712"/>
    <cellStyle name="Note 12 2 2 9 13 3" xfId="17713"/>
    <cellStyle name="Note 12 2 2 9 13 4" xfId="46571"/>
    <cellStyle name="Note 12 2 2 9 14" xfId="17714"/>
    <cellStyle name="Note 12 2 2 9 14 2" xfId="17715"/>
    <cellStyle name="Note 12 2 2 9 14 3" xfId="17716"/>
    <cellStyle name="Note 12 2 2 9 14 4" xfId="46572"/>
    <cellStyle name="Note 12 2 2 9 15" xfId="17717"/>
    <cellStyle name="Note 12 2 2 9 15 2" xfId="17718"/>
    <cellStyle name="Note 12 2 2 9 15 3" xfId="17719"/>
    <cellStyle name="Note 12 2 2 9 15 4" xfId="46573"/>
    <cellStyle name="Note 12 2 2 9 16" xfId="17720"/>
    <cellStyle name="Note 12 2 2 9 16 2" xfId="17721"/>
    <cellStyle name="Note 12 2 2 9 16 3" xfId="17722"/>
    <cellStyle name="Note 12 2 2 9 16 4" xfId="46574"/>
    <cellStyle name="Note 12 2 2 9 17" xfId="17723"/>
    <cellStyle name="Note 12 2 2 9 17 2" xfId="17724"/>
    <cellStyle name="Note 12 2 2 9 17 3" xfId="17725"/>
    <cellStyle name="Note 12 2 2 9 17 4" xfId="46575"/>
    <cellStyle name="Note 12 2 2 9 18" xfId="17726"/>
    <cellStyle name="Note 12 2 2 9 18 2" xfId="17727"/>
    <cellStyle name="Note 12 2 2 9 18 3" xfId="17728"/>
    <cellStyle name="Note 12 2 2 9 18 4" xfId="46576"/>
    <cellStyle name="Note 12 2 2 9 19" xfId="17729"/>
    <cellStyle name="Note 12 2 2 9 19 2" xfId="17730"/>
    <cellStyle name="Note 12 2 2 9 19 3" xfId="17731"/>
    <cellStyle name="Note 12 2 2 9 19 4" xfId="46577"/>
    <cellStyle name="Note 12 2 2 9 2" xfId="17732"/>
    <cellStyle name="Note 12 2 2 9 2 2" xfId="17733"/>
    <cellStyle name="Note 12 2 2 9 2 3" xfId="17734"/>
    <cellStyle name="Note 12 2 2 9 2 4" xfId="46578"/>
    <cellStyle name="Note 12 2 2 9 20" xfId="17735"/>
    <cellStyle name="Note 12 2 2 9 20 2" xfId="17736"/>
    <cellStyle name="Note 12 2 2 9 20 3" xfId="46579"/>
    <cellStyle name="Note 12 2 2 9 20 4" xfId="46580"/>
    <cellStyle name="Note 12 2 2 9 21" xfId="46581"/>
    <cellStyle name="Note 12 2 2 9 22" xfId="46582"/>
    <cellStyle name="Note 12 2 2 9 3" xfId="17737"/>
    <cellStyle name="Note 12 2 2 9 3 2" xfId="17738"/>
    <cellStyle name="Note 12 2 2 9 3 3" xfId="17739"/>
    <cellStyle name="Note 12 2 2 9 3 4" xfId="46583"/>
    <cellStyle name="Note 12 2 2 9 4" xfId="17740"/>
    <cellStyle name="Note 12 2 2 9 4 2" xfId="17741"/>
    <cellStyle name="Note 12 2 2 9 4 3" xfId="17742"/>
    <cellStyle name="Note 12 2 2 9 4 4" xfId="46584"/>
    <cellStyle name="Note 12 2 2 9 5" xfId="17743"/>
    <cellStyle name="Note 12 2 2 9 5 2" xfId="17744"/>
    <cellStyle name="Note 12 2 2 9 5 3" xfId="17745"/>
    <cellStyle name="Note 12 2 2 9 5 4" xfId="46585"/>
    <cellStyle name="Note 12 2 2 9 6" xfId="17746"/>
    <cellStyle name="Note 12 2 2 9 6 2" xfId="17747"/>
    <cellStyle name="Note 12 2 2 9 6 3" xfId="17748"/>
    <cellStyle name="Note 12 2 2 9 6 4" xfId="46586"/>
    <cellStyle name="Note 12 2 2 9 7" xfId="17749"/>
    <cellStyle name="Note 12 2 2 9 7 2" xfId="17750"/>
    <cellStyle name="Note 12 2 2 9 7 3" xfId="17751"/>
    <cellStyle name="Note 12 2 2 9 7 4" xfId="46587"/>
    <cellStyle name="Note 12 2 2 9 8" xfId="17752"/>
    <cellStyle name="Note 12 2 2 9 8 2" xfId="17753"/>
    <cellStyle name="Note 12 2 2 9 8 3" xfId="17754"/>
    <cellStyle name="Note 12 2 2 9 8 4" xfId="46588"/>
    <cellStyle name="Note 12 2 2 9 9" xfId="17755"/>
    <cellStyle name="Note 12 2 2 9 9 2" xfId="17756"/>
    <cellStyle name="Note 12 2 2 9 9 3" xfId="17757"/>
    <cellStyle name="Note 12 2 2 9 9 4" xfId="46589"/>
    <cellStyle name="Note 12 2 20" xfId="17758"/>
    <cellStyle name="Note 12 2 20 2" xfId="17759"/>
    <cellStyle name="Note 12 2 20 3" xfId="17760"/>
    <cellStyle name="Note 12 2 20 4" xfId="46590"/>
    <cellStyle name="Note 12 2 21" xfId="17761"/>
    <cellStyle name="Note 12 2 21 2" xfId="17762"/>
    <cellStyle name="Note 12 2 21 3" xfId="17763"/>
    <cellStyle name="Note 12 2 21 4" xfId="46591"/>
    <cellStyle name="Note 12 2 22" xfId="17764"/>
    <cellStyle name="Note 12 2 22 2" xfId="17765"/>
    <cellStyle name="Note 12 2 22 3" xfId="17766"/>
    <cellStyle name="Note 12 2 22 4" xfId="46592"/>
    <cellStyle name="Note 12 2 23" xfId="17767"/>
    <cellStyle name="Note 12 2 23 2" xfId="17768"/>
    <cellStyle name="Note 12 2 23 3" xfId="17769"/>
    <cellStyle name="Note 12 2 23 4" xfId="46593"/>
    <cellStyle name="Note 12 2 24" xfId="17770"/>
    <cellStyle name="Note 12 2 24 2" xfId="17771"/>
    <cellStyle name="Note 12 2 24 3" xfId="17772"/>
    <cellStyle name="Note 12 2 24 4" xfId="46594"/>
    <cellStyle name="Note 12 2 25" xfId="17773"/>
    <cellStyle name="Note 12 2 25 2" xfId="17774"/>
    <cellStyle name="Note 12 2 25 3" xfId="17775"/>
    <cellStyle name="Note 12 2 25 4" xfId="46595"/>
    <cellStyle name="Note 12 2 26" xfId="17776"/>
    <cellStyle name="Note 12 2 26 2" xfId="17777"/>
    <cellStyle name="Note 12 2 26 3" xfId="17778"/>
    <cellStyle name="Note 12 2 26 4" xfId="46596"/>
    <cellStyle name="Note 12 2 27" xfId="17779"/>
    <cellStyle name="Note 12 2 27 2" xfId="17780"/>
    <cellStyle name="Note 12 2 27 3" xfId="17781"/>
    <cellStyle name="Note 12 2 27 4" xfId="46597"/>
    <cellStyle name="Note 12 2 28" xfId="17782"/>
    <cellStyle name="Note 12 2 28 2" xfId="17783"/>
    <cellStyle name="Note 12 2 28 3" xfId="17784"/>
    <cellStyle name="Note 12 2 28 4" xfId="46598"/>
    <cellStyle name="Note 12 2 29" xfId="17785"/>
    <cellStyle name="Note 12 2 29 2" xfId="17786"/>
    <cellStyle name="Note 12 2 29 3" xfId="17787"/>
    <cellStyle name="Note 12 2 29 4" xfId="46599"/>
    <cellStyle name="Note 12 2 3" xfId="17788"/>
    <cellStyle name="Note 12 2 3 10" xfId="17789"/>
    <cellStyle name="Note 12 2 3 10 2" xfId="17790"/>
    <cellStyle name="Note 12 2 3 10 3" xfId="17791"/>
    <cellStyle name="Note 12 2 3 10 4" xfId="46600"/>
    <cellStyle name="Note 12 2 3 11" xfId="17792"/>
    <cellStyle name="Note 12 2 3 11 2" xfId="17793"/>
    <cellStyle name="Note 12 2 3 11 3" xfId="17794"/>
    <cellStyle name="Note 12 2 3 11 4" xfId="46601"/>
    <cellStyle name="Note 12 2 3 12" xfId="17795"/>
    <cellStyle name="Note 12 2 3 12 2" xfId="17796"/>
    <cellStyle name="Note 12 2 3 12 3" xfId="17797"/>
    <cellStyle name="Note 12 2 3 12 4" xfId="46602"/>
    <cellStyle name="Note 12 2 3 13" xfId="17798"/>
    <cellStyle name="Note 12 2 3 13 2" xfId="17799"/>
    <cellStyle name="Note 12 2 3 13 3" xfId="17800"/>
    <cellStyle name="Note 12 2 3 13 4" xfId="46603"/>
    <cellStyle name="Note 12 2 3 14" xfId="17801"/>
    <cellStyle name="Note 12 2 3 14 2" xfId="17802"/>
    <cellStyle name="Note 12 2 3 14 3" xfId="17803"/>
    <cellStyle name="Note 12 2 3 14 4" xfId="46604"/>
    <cellStyle name="Note 12 2 3 15" xfId="17804"/>
    <cellStyle name="Note 12 2 3 15 2" xfId="17805"/>
    <cellStyle name="Note 12 2 3 15 3" xfId="17806"/>
    <cellStyle name="Note 12 2 3 15 4" xfId="46605"/>
    <cellStyle name="Note 12 2 3 16" xfId="17807"/>
    <cellStyle name="Note 12 2 3 16 2" xfId="17808"/>
    <cellStyle name="Note 12 2 3 16 3" xfId="17809"/>
    <cellStyle name="Note 12 2 3 16 4" xfId="46606"/>
    <cellStyle name="Note 12 2 3 17" xfId="17810"/>
    <cellStyle name="Note 12 2 3 17 2" xfId="17811"/>
    <cellStyle name="Note 12 2 3 17 3" xfId="17812"/>
    <cellStyle name="Note 12 2 3 17 4" xfId="46607"/>
    <cellStyle name="Note 12 2 3 18" xfId="17813"/>
    <cellStyle name="Note 12 2 3 18 2" xfId="17814"/>
    <cellStyle name="Note 12 2 3 18 3" xfId="17815"/>
    <cellStyle name="Note 12 2 3 18 4" xfId="46608"/>
    <cellStyle name="Note 12 2 3 19" xfId="17816"/>
    <cellStyle name="Note 12 2 3 19 2" xfId="17817"/>
    <cellStyle name="Note 12 2 3 19 3" xfId="17818"/>
    <cellStyle name="Note 12 2 3 19 4" xfId="46609"/>
    <cellStyle name="Note 12 2 3 2" xfId="17819"/>
    <cellStyle name="Note 12 2 3 2 10" xfId="17820"/>
    <cellStyle name="Note 12 2 3 2 10 2" xfId="17821"/>
    <cellStyle name="Note 12 2 3 2 10 3" xfId="17822"/>
    <cellStyle name="Note 12 2 3 2 10 4" xfId="46610"/>
    <cellStyle name="Note 12 2 3 2 11" xfId="17823"/>
    <cellStyle name="Note 12 2 3 2 11 2" xfId="17824"/>
    <cellStyle name="Note 12 2 3 2 11 3" xfId="17825"/>
    <cellStyle name="Note 12 2 3 2 11 4" xfId="46611"/>
    <cellStyle name="Note 12 2 3 2 12" xfId="17826"/>
    <cellStyle name="Note 12 2 3 2 12 2" xfId="17827"/>
    <cellStyle name="Note 12 2 3 2 12 3" xfId="17828"/>
    <cellStyle name="Note 12 2 3 2 12 4" xfId="46612"/>
    <cellStyle name="Note 12 2 3 2 13" xfId="17829"/>
    <cellStyle name="Note 12 2 3 2 13 2" xfId="17830"/>
    <cellStyle name="Note 12 2 3 2 13 3" xfId="17831"/>
    <cellStyle name="Note 12 2 3 2 13 4" xfId="46613"/>
    <cellStyle name="Note 12 2 3 2 14" xfId="17832"/>
    <cellStyle name="Note 12 2 3 2 14 2" xfId="17833"/>
    <cellStyle name="Note 12 2 3 2 14 3" xfId="17834"/>
    <cellStyle name="Note 12 2 3 2 14 4" xfId="46614"/>
    <cellStyle name="Note 12 2 3 2 15" xfId="17835"/>
    <cellStyle name="Note 12 2 3 2 15 2" xfId="17836"/>
    <cellStyle name="Note 12 2 3 2 15 3" xfId="17837"/>
    <cellStyle name="Note 12 2 3 2 15 4" xfId="46615"/>
    <cellStyle name="Note 12 2 3 2 16" xfId="17838"/>
    <cellStyle name="Note 12 2 3 2 16 2" xfId="17839"/>
    <cellStyle name="Note 12 2 3 2 16 3" xfId="17840"/>
    <cellStyle name="Note 12 2 3 2 16 4" xfId="46616"/>
    <cellStyle name="Note 12 2 3 2 17" xfId="17841"/>
    <cellStyle name="Note 12 2 3 2 17 2" xfId="17842"/>
    <cellStyle name="Note 12 2 3 2 17 3" xfId="17843"/>
    <cellStyle name="Note 12 2 3 2 17 4" xfId="46617"/>
    <cellStyle name="Note 12 2 3 2 18" xfId="17844"/>
    <cellStyle name="Note 12 2 3 2 18 2" xfId="17845"/>
    <cellStyle name="Note 12 2 3 2 18 3" xfId="17846"/>
    <cellStyle name="Note 12 2 3 2 18 4" xfId="46618"/>
    <cellStyle name="Note 12 2 3 2 19" xfId="17847"/>
    <cellStyle name="Note 12 2 3 2 19 2" xfId="17848"/>
    <cellStyle name="Note 12 2 3 2 19 3" xfId="17849"/>
    <cellStyle name="Note 12 2 3 2 19 4" xfId="46619"/>
    <cellStyle name="Note 12 2 3 2 2" xfId="17850"/>
    <cellStyle name="Note 12 2 3 2 2 10" xfId="17851"/>
    <cellStyle name="Note 12 2 3 2 2 10 2" xfId="17852"/>
    <cellStyle name="Note 12 2 3 2 2 10 3" xfId="17853"/>
    <cellStyle name="Note 12 2 3 2 2 10 4" xfId="46620"/>
    <cellStyle name="Note 12 2 3 2 2 11" xfId="17854"/>
    <cellStyle name="Note 12 2 3 2 2 11 2" xfId="17855"/>
    <cellStyle name="Note 12 2 3 2 2 11 3" xfId="17856"/>
    <cellStyle name="Note 12 2 3 2 2 11 4" xfId="46621"/>
    <cellStyle name="Note 12 2 3 2 2 12" xfId="17857"/>
    <cellStyle name="Note 12 2 3 2 2 12 2" xfId="17858"/>
    <cellStyle name="Note 12 2 3 2 2 12 3" xfId="17859"/>
    <cellStyle name="Note 12 2 3 2 2 12 4" xfId="46622"/>
    <cellStyle name="Note 12 2 3 2 2 13" xfId="17860"/>
    <cellStyle name="Note 12 2 3 2 2 13 2" xfId="17861"/>
    <cellStyle name="Note 12 2 3 2 2 13 3" xfId="17862"/>
    <cellStyle name="Note 12 2 3 2 2 13 4" xfId="46623"/>
    <cellStyle name="Note 12 2 3 2 2 14" xfId="17863"/>
    <cellStyle name="Note 12 2 3 2 2 14 2" xfId="17864"/>
    <cellStyle name="Note 12 2 3 2 2 14 3" xfId="17865"/>
    <cellStyle name="Note 12 2 3 2 2 14 4" xfId="46624"/>
    <cellStyle name="Note 12 2 3 2 2 15" xfId="17866"/>
    <cellStyle name="Note 12 2 3 2 2 15 2" xfId="17867"/>
    <cellStyle name="Note 12 2 3 2 2 15 3" xfId="17868"/>
    <cellStyle name="Note 12 2 3 2 2 15 4" xfId="46625"/>
    <cellStyle name="Note 12 2 3 2 2 16" xfId="17869"/>
    <cellStyle name="Note 12 2 3 2 2 16 2" xfId="17870"/>
    <cellStyle name="Note 12 2 3 2 2 16 3" xfId="17871"/>
    <cellStyle name="Note 12 2 3 2 2 16 4" xfId="46626"/>
    <cellStyle name="Note 12 2 3 2 2 17" xfId="17872"/>
    <cellStyle name="Note 12 2 3 2 2 17 2" xfId="17873"/>
    <cellStyle name="Note 12 2 3 2 2 17 3" xfId="17874"/>
    <cellStyle name="Note 12 2 3 2 2 17 4" xfId="46627"/>
    <cellStyle name="Note 12 2 3 2 2 18" xfId="17875"/>
    <cellStyle name="Note 12 2 3 2 2 18 2" xfId="17876"/>
    <cellStyle name="Note 12 2 3 2 2 18 3" xfId="17877"/>
    <cellStyle name="Note 12 2 3 2 2 18 4" xfId="46628"/>
    <cellStyle name="Note 12 2 3 2 2 19" xfId="17878"/>
    <cellStyle name="Note 12 2 3 2 2 19 2" xfId="17879"/>
    <cellStyle name="Note 12 2 3 2 2 19 3" xfId="17880"/>
    <cellStyle name="Note 12 2 3 2 2 19 4" xfId="46629"/>
    <cellStyle name="Note 12 2 3 2 2 2" xfId="17881"/>
    <cellStyle name="Note 12 2 3 2 2 2 2" xfId="17882"/>
    <cellStyle name="Note 12 2 3 2 2 2 3" xfId="17883"/>
    <cellStyle name="Note 12 2 3 2 2 2 4" xfId="46630"/>
    <cellStyle name="Note 12 2 3 2 2 20" xfId="17884"/>
    <cellStyle name="Note 12 2 3 2 2 20 2" xfId="17885"/>
    <cellStyle name="Note 12 2 3 2 2 20 3" xfId="46631"/>
    <cellStyle name="Note 12 2 3 2 2 20 4" xfId="46632"/>
    <cellStyle name="Note 12 2 3 2 2 21" xfId="46633"/>
    <cellStyle name="Note 12 2 3 2 2 22" xfId="46634"/>
    <cellStyle name="Note 12 2 3 2 2 3" xfId="17886"/>
    <cellStyle name="Note 12 2 3 2 2 3 2" xfId="17887"/>
    <cellStyle name="Note 12 2 3 2 2 3 3" xfId="17888"/>
    <cellStyle name="Note 12 2 3 2 2 3 4" xfId="46635"/>
    <cellStyle name="Note 12 2 3 2 2 4" xfId="17889"/>
    <cellStyle name="Note 12 2 3 2 2 4 2" xfId="17890"/>
    <cellStyle name="Note 12 2 3 2 2 4 3" xfId="17891"/>
    <cellStyle name="Note 12 2 3 2 2 4 4" xfId="46636"/>
    <cellStyle name="Note 12 2 3 2 2 5" xfId="17892"/>
    <cellStyle name="Note 12 2 3 2 2 5 2" xfId="17893"/>
    <cellStyle name="Note 12 2 3 2 2 5 3" xfId="17894"/>
    <cellStyle name="Note 12 2 3 2 2 5 4" xfId="46637"/>
    <cellStyle name="Note 12 2 3 2 2 6" xfId="17895"/>
    <cellStyle name="Note 12 2 3 2 2 6 2" xfId="17896"/>
    <cellStyle name="Note 12 2 3 2 2 6 3" xfId="17897"/>
    <cellStyle name="Note 12 2 3 2 2 6 4" xfId="46638"/>
    <cellStyle name="Note 12 2 3 2 2 7" xfId="17898"/>
    <cellStyle name="Note 12 2 3 2 2 7 2" xfId="17899"/>
    <cellStyle name="Note 12 2 3 2 2 7 3" xfId="17900"/>
    <cellStyle name="Note 12 2 3 2 2 7 4" xfId="46639"/>
    <cellStyle name="Note 12 2 3 2 2 8" xfId="17901"/>
    <cellStyle name="Note 12 2 3 2 2 8 2" xfId="17902"/>
    <cellStyle name="Note 12 2 3 2 2 8 3" xfId="17903"/>
    <cellStyle name="Note 12 2 3 2 2 8 4" xfId="46640"/>
    <cellStyle name="Note 12 2 3 2 2 9" xfId="17904"/>
    <cellStyle name="Note 12 2 3 2 2 9 2" xfId="17905"/>
    <cellStyle name="Note 12 2 3 2 2 9 3" xfId="17906"/>
    <cellStyle name="Note 12 2 3 2 2 9 4" xfId="46641"/>
    <cellStyle name="Note 12 2 3 2 20" xfId="17907"/>
    <cellStyle name="Note 12 2 3 2 20 2" xfId="17908"/>
    <cellStyle name="Note 12 2 3 2 20 3" xfId="17909"/>
    <cellStyle name="Note 12 2 3 2 20 4" xfId="46642"/>
    <cellStyle name="Note 12 2 3 2 21" xfId="17910"/>
    <cellStyle name="Note 12 2 3 2 21 2" xfId="17911"/>
    <cellStyle name="Note 12 2 3 2 21 3" xfId="17912"/>
    <cellStyle name="Note 12 2 3 2 21 4" xfId="46643"/>
    <cellStyle name="Note 12 2 3 2 22" xfId="17913"/>
    <cellStyle name="Note 12 2 3 2 22 2" xfId="17914"/>
    <cellStyle name="Note 12 2 3 2 22 3" xfId="17915"/>
    <cellStyle name="Note 12 2 3 2 22 4" xfId="46644"/>
    <cellStyle name="Note 12 2 3 2 23" xfId="17916"/>
    <cellStyle name="Note 12 2 3 2 23 2" xfId="17917"/>
    <cellStyle name="Note 12 2 3 2 23 3" xfId="46645"/>
    <cellStyle name="Note 12 2 3 2 23 4" xfId="46646"/>
    <cellStyle name="Note 12 2 3 2 24" xfId="46647"/>
    <cellStyle name="Note 12 2 3 2 25" xfId="46648"/>
    <cellStyle name="Note 12 2 3 2 3" xfId="17918"/>
    <cellStyle name="Note 12 2 3 2 3 10" xfId="17919"/>
    <cellStyle name="Note 12 2 3 2 3 10 2" xfId="17920"/>
    <cellStyle name="Note 12 2 3 2 3 10 3" xfId="17921"/>
    <cellStyle name="Note 12 2 3 2 3 10 4" xfId="46649"/>
    <cellStyle name="Note 12 2 3 2 3 11" xfId="17922"/>
    <cellStyle name="Note 12 2 3 2 3 11 2" xfId="17923"/>
    <cellStyle name="Note 12 2 3 2 3 11 3" xfId="17924"/>
    <cellStyle name="Note 12 2 3 2 3 11 4" xfId="46650"/>
    <cellStyle name="Note 12 2 3 2 3 12" xfId="17925"/>
    <cellStyle name="Note 12 2 3 2 3 12 2" xfId="17926"/>
    <cellStyle name="Note 12 2 3 2 3 12 3" xfId="17927"/>
    <cellStyle name="Note 12 2 3 2 3 12 4" xfId="46651"/>
    <cellStyle name="Note 12 2 3 2 3 13" xfId="17928"/>
    <cellStyle name="Note 12 2 3 2 3 13 2" xfId="17929"/>
    <cellStyle name="Note 12 2 3 2 3 13 3" xfId="17930"/>
    <cellStyle name="Note 12 2 3 2 3 13 4" xfId="46652"/>
    <cellStyle name="Note 12 2 3 2 3 14" xfId="17931"/>
    <cellStyle name="Note 12 2 3 2 3 14 2" xfId="17932"/>
    <cellStyle name="Note 12 2 3 2 3 14 3" xfId="17933"/>
    <cellStyle name="Note 12 2 3 2 3 14 4" xfId="46653"/>
    <cellStyle name="Note 12 2 3 2 3 15" xfId="17934"/>
    <cellStyle name="Note 12 2 3 2 3 15 2" xfId="17935"/>
    <cellStyle name="Note 12 2 3 2 3 15 3" xfId="17936"/>
    <cellStyle name="Note 12 2 3 2 3 15 4" xfId="46654"/>
    <cellStyle name="Note 12 2 3 2 3 16" xfId="17937"/>
    <cellStyle name="Note 12 2 3 2 3 16 2" xfId="17938"/>
    <cellStyle name="Note 12 2 3 2 3 16 3" xfId="17939"/>
    <cellStyle name="Note 12 2 3 2 3 16 4" xfId="46655"/>
    <cellStyle name="Note 12 2 3 2 3 17" xfId="17940"/>
    <cellStyle name="Note 12 2 3 2 3 17 2" xfId="17941"/>
    <cellStyle name="Note 12 2 3 2 3 17 3" xfId="17942"/>
    <cellStyle name="Note 12 2 3 2 3 17 4" xfId="46656"/>
    <cellStyle name="Note 12 2 3 2 3 18" xfId="17943"/>
    <cellStyle name="Note 12 2 3 2 3 18 2" xfId="17944"/>
    <cellStyle name="Note 12 2 3 2 3 18 3" xfId="17945"/>
    <cellStyle name="Note 12 2 3 2 3 18 4" xfId="46657"/>
    <cellStyle name="Note 12 2 3 2 3 19" xfId="17946"/>
    <cellStyle name="Note 12 2 3 2 3 19 2" xfId="17947"/>
    <cellStyle name="Note 12 2 3 2 3 19 3" xfId="17948"/>
    <cellStyle name="Note 12 2 3 2 3 19 4" xfId="46658"/>
    <cellStyle name="Note 12 2 3 2 3 2" xfId="17949"/>
    <cellStyle name="Note 12 2 3 2 3 2 2" xfId="17950"/>
    <cellStyle name="Note 12 2 3 2 3 2 3" xfId="17951"/>
    <cellStyle name="Note 12 2 3 2 3 2 4" xfId="46659"/>
    <cellStyle name="Note 12 2 3 2 3 20" xfId="17952"/>
    <cellStyle name="Note 12 2 3 2 3 20 2" xfId="17953"/>
    <cellStyle name="Note 12 2 3 2 3 20 3" xfId="46660"/>
    <cellStyle name="Note 12 2 3 2 3 20 4" xfId="46661"/>
    <cellStyle name="Note 12 2 3 2 3 21" xfId="46662"/>
    <cellStyle name="Note 12 2 3 2 3 22" xfId="46663"/>
    <cellStyle name="Note 12 2 3 2 3 3" xfId="17954"/>
    <cellStyle name="Note 12 2 3 2 3 3 2" xfId="17955"/>
    <cellStyle name="Note 12 2 3 2 3 3 3" xfId="17956"/>
    <cellStyle name="Note 12 2 3 2 3 3 4" xfId="46664"/>
    <cellStyle name="Note 12 2 3 2 3 4" xfId="17957"/>
    <cellStyle name="Note 12 2 3 2 3 4 2" xfId="17958"/>
    <cellStyle name="Note 12 2 3 2 3 4 3" xfId="17959"/>
    <cellStyle name="Note 12 2 3 2 3 4 4" xfId="46665"/>
    <cellStyle name="Note 12 2 3 2 3 5" xfId="17960"/>
    <cellStyle name="Note 12 2 3 2 3 5 2" xfId="17961"/>
    <cellStyle name="Note 12 2 3 2 3 5 3" xfId="17962"/>
    <cellStyle name="Note 12 2 3 2 3 5 4" xfId="46666"/>
    <cellStyle name="Note 12 2 3 2 3 6" xfId="17963"/>
    <cellStyle name="Note 12 2 3 2 3 6 2" xfId="17964"/>
    <cellStyle name="Note 12 2 3 2 3 6 3" xfId="17965"/>
    <cellStyle name="Note 12 2 3 2 3 6 4" xfId="46667"/>
    <cellStyle name="Note 12 2 3 2 3 7" xfId="17966"/>
    <cellStyle name="Note 12 2 3 2 3 7 2" xfId="17967"/>
    <cellStyle name="Note 12 2 3 2 3 7 3" xfId="17968"/>
    <cellStyle name="Note 12 2 3 2 3 7 4" xfId="46668"/>
    <cellStyle name="Note 12 2 3 2 3 8" xfId="17969"/>
    <cellStyle name="Note 12 2 3 2 3 8 2" xfId="17970"/>
    <cellStyle name="Note 12 2 3 2 3 8 3" xfId="17971"/>
    <cellStyle name="Note 12 2 3 2 3 8 4" xfId="46669"/>
    <cellStyle name="Note 12 2 3 2 3 9" xfId="17972"/>
    <cellStyle name="Note 12 2 3 2 3 9 2" xfId="17973"/>
    <cellStyle name="Note 12 2 3 2 3 9 3" xfId="17974"/>
    <cellStyle name="Note 12 2 3 2 3 9 4" xfId="46670"/>
    <cellStyle name="Note 12 2 3 2 4" xfId="17975"/>
    <cellStyle name="Note 12 2 3 2 4 10" xfId="17976"/>
    <cellStyle name="Note 12 2 3 2 4 10 2" xfId="17977"/>
    <cellStyle name="Note 12 2 3 2 4 10 3" xfId="17978"/>
    <cellStyle name="Note 12 2 3 2 4 10 4" xfId="46671"/>
    <cellStyle name="Note 12 2 3 2 4 11" xfId="17979"/>
    <cellStyle name="Note 12 2 3 2 4 11 2" xfId="17980"/>
    <cellStyle name="Note 12 2 3 2 4 11 3" xfId="17981"/>
    <cellStyle name="Note 12 2 3 2 4 11 4" xfId="46672"/>
    <cellStyle name="Note 12 2 3 2 4 12" xfId="17982"/>
    <cellStyle name="Note 12 2 3 2 4 12 2" xfId="17983"/>
    <cellStyle name="Note 12 2 3 2 4 12 3" xfId="17984"/>
    <cellStyle name="Note 12 2 3 2 4 12 4" xfId="46673"/>
    <cellStyle name="Note 12 2 3 2 4 13" xfId="17985"/>
    <cellStyle name="Note 12 2 3 2 4 13 2" xfId="17986"/>
    <cellStyle name="Note 12 2 3 2 4 13 3" xfId="17987"/>
    <cellStyle name="Note 12 2 3 2 4 13 4" xfId="46674"/>
    <cellStyle name="Note 12 2 3 2 4 14" xfId="17988"/>
    <cellStyle name="Note 12 2 3 2 4 14 2" xfId="17989"/>
    <cellStyle name="Note 12 2 3 2 4 14 3" xfId="17990"/>
    <cellStyle name="Note 12 2 3 2 4 14 4" xfId="46675"/>
    <cellStyle name="Note 12 2 3 2 4 15" xfId="17991"/>
    <cellStyle name="Note 12 2 3 2 4 15 2" xfId="17992"/>
    <cellStyle name="Note 12 2 3 2 4 15 3" xfId="17993"/>
    <cellStyle name="Note 12 2 3 2 4 15 4" xfId="46676"/>
    <cellStyle name="Note 12 2 3 2 4 16" xfId="17994"/>
    <cellStyle name="Note 12 2 3 2 4 16 2" xfId="17995"/>
    <cellStyle name="Note 12 2 3 2 4 16 3" xfId="17996"/>
    <cellStyle name="Note 12 2 3 2 4 16 4" xfId="46677"/>
    <cellStyle name="Note 12 2 3 2 4 17" xfId="17997"/>
    <cellStyle name="Note 12 2 3 2 4 17 2" xfId="17998"/>
    <cellStyle name="Note 12 2 3 2 4 17 3" xfId="17999"/>
    <cellStyle name="Note 12 2 3 2 4 17 4" xfId="46678"/>
    <cellStyle name="Note 12 2 3 2 4 18" xfId="18000"/>
    <cellStyle name="Note 12 2 3 2 4 18 2" xfId="18001"/>
    <cellStyle name="Note 12 2 3 2 4 18 3" xfId="18002"/>
    <cellStyle name="Note 12 2 3 2 4 18 4" xfId="46679"/>
    <cellStyle name="Note 12 2 3 2 4 19" xfId="18003"/>
    <cellStyle name="Note 12 2 3 2 4 19 2" xfId="18004"/>
    <cellStyle name="Note 12 2 3 2 4 19 3" xfId="18005"/>
    <cellStyle name="Note 12 2 3 2 4 19 4" xfId="46680"/>
    <cellStyle name="Note 12 2 3 2 4 2" xfId="18006"/>
    <cellStyle name="Note 12 2 3 2 4 2 2" xfId="18007"/>
    <cellStyle name="Note 12 2 3 2 4 2 3" xfId="18008"/>
    <cellStyle name="Note 12 2 3 2 4 2 4" xfId="46681"/>
    <cellStyle name="Note 12 2 3 2 4 20" xfId="18009"/>
    <cellStyle name="Note 12 2 3 2 4 20 2" xfId="18010"/>
    <cellStyle name="Note 12 2 3 2 4 20 3" xfId="46682"/>
    <cellStyle name="Note 12 2 3 2 4 20 4" xfId="46683"/>
    <cellStyle name="Note 12 2 3 2 4 21" xfId="46684"/>
    <cellStyle name="Note 12 2 3 2 4 22" xfId="46685"/>
    <cellStyle name="Note 12 2 3 2 4 3" xfId="18011"/>
    <cellStyle name="Note 12 2 3 2 4 3 2" xfId="18012"/>
    <cellStyle name="Note 12 2 3 2 4 3 3" xfId="18013"/>
    <cellStyle name="Note 12 2 3 2 4 3 4" xfId="46686"/>
    <cellStyle name="Note 12 2 3 2 4 4" xfId="18014"/>
    <cellStyle name="Note 12 2 3 2 4 4 2" xfId="18015"/>
    <cellStyle name="Note 12 2 3 2 4 4 3" xfId="18016"/>
    <cellStyle name="Note 12 2 3 2 4 4 4" xfId="46687"/>
    <cellStyle name="Note 12 2 3 2 4 5" xfId="18017"/>
    <cellStyle name="Note 12 2 3 2 4 5 2" xfId="18018"/>
    <cellStyle name="Note 12 2 3 2 4 5 3" xfId="18019"/>
    <cellStyle name="Note 12 2 3 2 4 5 4" xfId="46688"/>
    <cellStyle name="Note 12 2 3 2 4 6" xfId="18020"/>
    <cellStyle name="Note 12 2 3 2 4 6 2" xfId="18021"/>
    <cellStyle name="Note 12 2 3 2 4 6 3" xfId="18022"/>
    <cellStyle name="Note 12 2 3 2 4 6 4" xfId="46689"/>
    <cellStyle name="Note 12 2 3 2 4 7" xfId="18023"/>
    <cellStyle name="Note 12 2 3 2 4 7 2" xfId="18024"/>
    <cellStyle name="Note 12 2 3 2 4 7 3" xfId="18025"/>
    <cellStyle name="Note 12 2 3 2 4 7 4" xfId="46690"/>
    <cellStyle name="Note 12 2 3 2 4 8" xfId="18026"/>
    <cellStyle name="Note 12 2 3 2 4 8 2" xfId="18027"/>
    <cellStyle name="Note 12 2 3 2 4 8 3" xfId="18028"/>
    <cellStyle name="Note 12 2 3 2 4 8 4" xfId="46691"/>
    <cellStyle name="Note 12 2 3 2 4 9" xfId="18029"/>
    <cellStyle name="Note 12 2 3 2 4 9 2" xfId="18030"/>
    <cellStyle name="Note 12 2 3 2 4 9 3" xfId="18031"/>
    <cellStyle name="Note 12 2 3 2 4 9 4" xfId="46692"/>
    <cellStyle name="Note 12 2 3 2 5" xfId="18032"/>
    <cellStyle name="Note 12 2 3 2 5 2" xfId="18033"/>
    <cellStyle name="Note 12 2 3 2 5 3" xfId="18034"/>
    <cellStyle name="Note 12 2 3 2 5 4" xfId="46693"/>
    <cellStyle name="Note 12 2 3 2 6" xfId="18035"/>
    <cellStyle name="Note 12 2 3 2 6 2" xfId="18036"/>
    <cellStyle name="Note 12 2 3 2 6 3" xfId="18037"/>
    <cellStyle name="Note 12 2 3 2 6 4" xfId="46694"/>
    <cellStyle name="Note 12 2 3 2 7" xfId="18038"/>
    <cellStyle name="Note 12 2 3 2 7 2" xfId="18039"/>
    <cellStyle name="Note 12 2 3 2 7 3" xfId="18040"/>
    <cellStyle name="Note 12 2 3 2 7 4" xfId="46695"/>
    <cellStyle name="Note 12 2 3 2 8" xfId="18041"/>
    <cellStyle name="Note 12 2 3 2 8 2" xfId="18042"/>
    <cellStyle name="Note 12 2 3 2 8 3" xfId="18043"/>
    <cellStyle name="Note 12 2 3 2 8 4" xfId="46696"/>
    <cellStyle name="Note 12 2 3 2 9" xfId="18044"/>
    <cellStyle name="Note 12 2 3 2 9 2" xfId="18045"/>
    <cellStyle name="Note 12 2 3 2 9 3" xfId="18046"/>
    <cellStyle name="Note 12 2 3 2 9 4" xfId="46697"/>
    <cellStyle name="Note 12 2 3 20" xfId="18047"/>
    <cellStyle name="Note 12 2 3 20 2" xfId="18048"/>
    <cellStyle name="Note 12 2 3 20 3" xfId="18049"/>
    <cellStyle name="Note 12 2 3 20 4" xfId="46698"/>
    <cellStyle name="Note 12 2 3 21" xfId="18050"/>
    <cellStyle name="Note 12 2 3 21 2" xfId="18051"/>
    <cellStyle name="Note 12 2 3 21 3" xfId="18052"/>
    <cellStyle name="Note 12 2 3 21 4" xfId="46699"/>
    <cellStyle name="Note 12 2 3 22" xfId="18053"/>
    <cellStyle name="Note 12 2 3 22 2" xfId="18054"/>
    <cellStyle name="Note 12 2 3 22 3" xfId="18055"/>
    <cellStyle name="Note 12 2 3 22 4" xfId="46700"/>
    <cellStyle name="Note 12 2 3 23" xfId="18056"/>
    <cellStyle name="Note 12 2 3 23 2" xfId="18057"/>
    <cellStyle name="Note 12 2 3 23 3" xfId="46701"/>
    <cellStyle name="Note 12 2 3 23 4" xfId="46702"/>
    <cellStyle name="Note 12 2 3 24" xfId="46703"/>
    <cellStyle name="Note 12 2 3 25" xfId="46704"/>
    <cellStyle name="Note 12 2 3 3" xfId="18058"/>
    <cellStyle name="Note 12 2 3 3 10" xfId="18059"/>
    <cellStyle name="Note 12 2 3 3 10 2" xfId="18060"/>
    <cellStyle name="Note 12 2 3 3 10 3" xfId="18061"/>
    <cellStyle name="Note 12 2 3 3 10 4" xfId="46705"/>
    <cellStyle name="Note 12 2 3 3 11" xfId="18062"/>
    <cellStyle name="Note 12 2 3 3 11 2" xfId="18063"/>
    <cellStyle name="Note 12 2 3 3 11 3" xfId="18064"/>
    <cellStyle name="Note 12 2 3 3 11 4" xfId="46706"/>
    <cellStyle name="Note 12 2 3 3 12" xfId="18065"/>
    <cellStyle name="Note 12 2 3 3 12 2" xfId="18066"/>
    <cellStyle name="Note 12 2 3 3 12 3" xfId="18067"/>
    <cellStyle name="Note 12 2 3 3 12 4" xfId="46707"/>
    <cellStyle name="Note 12 2 3 3 13" xfId="18068"/>
    <cellStyle name="Note 12 2 3 3 13 2" xfId="18069"/>
    <cellStyle name="Note 12 2 3 3 13 3" xfId="18070"/>
    <cellStyle name="Note 12 2 3 3 13 4" xfId="46708"/>
    <cellStyle name="Note 12 2 3 3 14" xfId="18071"/>
    <cellStyle name="Note 12 2 3 3 14 2" xfId="18072"/>
    <cellStyle name="Note 12 2 3 3 14 3" xfId="18073"/>
    <cellStyle name="Note 12 2 3 3 14 4" xfId="46709"/>
    <cellStyle name="Note 12 2 3 3 15" xfId="18074"/>
    <cellStyle name="Note 12 2 3 3 15 2" xfId="18075"/>
    <cellStyle name="Note 12 2 3 3 15 3" xfId="18076"/>
    <cellStyle name="Note 12 2 3 3 15 4" xfId="46710"/>
    <cellStyle name="Note 12 2 3 3 16" xfId="18077"/>
    <cellStyle name="Note 12 2 3 3 16 2" xfId="18078"/>
    <cellStyle name="Note 12 2 3 3 16 3" xfId="18079"/>
    <cellStyle name="Note 12 2 3 3 16 4" xfId="46711"/>
    <cellStyle name="Note 12 2 3 3 17" xfId="18080"/>
    <cellStyle name="Note 12 2 3 3 17 2" xfId="18081"/>
    <cellStyle name="Note 12 2 3 3 17 3" xfId="18082"/>
    <cellStyle name="Note 12 2 3 3 17 4" xfId="46712"/>
    <cellStyle name="Note 12 2 3 3 18" xfId="18083"/>
    <cellStyle name="Note 12 2 3 3 18 2" xfId="18084"/>
    <cellStyle name="Note 12 2 3 3 18 3" xfId="18085"/>
    <cellStyle name="Note 12 2 3 3 18 4" xfId="46713"/>
    <cellStyle name="Note 12 2 3 3 19" xfId="18086"/>
    <cellStyle name="Note 12 2 3 3 19 2" xfId="18087"/>
    <cellStyle name="Note 12 2 3 3 19 3" xfId="18088"/>
    <cellStyle name="Note 12 2 3 3 19 4" xfId="46714"/>
    <cellStyle name="Note 12 2 3 3 2" xfId="18089"/>
    <cellStyle name="Note 12 2 3 3 2 2" xfId="18090"/>
    <cellStyle name="Note 12 2 3 3 2 3" xfId="18091"/>
    <cellStyle name="Note 12 2 3 3 2 4" xfId="46715"/>
    <cellStyle name="Note 12 2 3 3 20" xfId="18092"/>
    <cellStyle name="Note 12 2 3 3 20 2" xfId="18093"/>
    <cellStyle name="Note 12 2 3 3 20 3" xfId="46716"/>
    <cellStyle name="Note 12 2 3 3 20 4" xfId="46717"/>
    <cellStyle name="Note 12 2 3 3 21" xfId="46718"/>
    <cellStyle name="Note 12 2 3 3 22" xfId="46719"/>
    <cellStyle name="Note 12 2 3 3 3" xfId="18094"/>
    <cellStyle name="Note 12 2 3 3 3 2" xfId="18095"/>
    <cellStyle name="Note 12 2 3 3 3 3" xfId="18096"/>
    <cellStyle name="Note 12 2 3 3 3 4" xfId="46720"/>
    <cellStyle name="Note 12 2 3 3 4" xfId="18097"/>
    <cellStyle name="Note 12 2 3 3 4 2" xfId="18098"/>
    <cellStyle name="Note 12 2 3 3 4 3" xfId="18099"/>
    <cellStyle name="Note 12 2 3 3 4 4" xfId="46721"/>
    <cellStyle name="Note 12 2 3 3 5" xfId="18100"/>
    <cellStyle name="Note 12 2 3 3 5 2" xfId="18101"/>
    <cellStyle name="Note 12 2 3 3 5 3" xfId="18102"/>
    <cellStyle name="Note 12 2 3 3 5 4" xfId="46722"/>
    <cellStyle name="Note 12 2 3 3 6" xfId="18103"/>
    <cellStyle name="Note 12 2 3 3 6 2" xfId="18104"/>
    <cellStyle name="Note 12 2 3 3 6 3" xfId="18105"/>
    <cellStyle name="Note 12 2 3 3 6 4" xfId="46723"/>
    <cellStyle name="Note 12 2 3 3 7" xfId="18106"/>
    <cellStyle name="Note 12 2 3 3 7 2" xfId="18107"/>
    <cellStyle name="Note 12 2 3 3 7 3" xfId="18108"/>
    <cellStyle name="Note 12 2 3 3 7 4" xfId="46724"/>
    <cellStyle name="Note 12 2 3 3 8" xfId="18109"/>
    <cellStyle name="Note 12 2 3 3 8 2" xfId="18110"/>
    <cellStyle name="Note 12 2 3 3 8 3" xfId="18111"/>
    <cellStyle name="Note 12 2 3 3 8 4" xfId="46725"/>
    <cellStyle name="Note 12 2 3 3 9" xfId="18112"/>
    <cellStyle name="Note 12 2 3 3 9 2" xfId="18113"/>
    <cellStyle name="Note 12 2 3 3 9 3" xfId="18114"/>
    <cellStyle name="Note 12 2 3 3 9 4" xfId="46726"/>
    <cellStyle name="Note 12 2 3 4" xfId="18115"/>
    <cellStyle name="Note 12 2 3 4 10" xfId="18116"/>
    <cellStyle name="Note 12 2 3 4 10 2" xfId="18117"/>
    <cellStyle name="Note 12 2 3 4 10 3" xfId="18118"/>
    <cellStyle name="Note 12 2 3 4 10 4" xfId="46727"/>
    <cellStyle name="Note 12 2 3 4 11" xfId="18119"/>
    <cellStyle name="Note 12 2 3 4 11 2" xfId="18120"/>
    <cellStyle name="Note 12 2 3 4 11 3" xfId="18121"/>
    <cellStyle name="Note 12 2 3 4 11 4" xfId="46728"/>
    <cellStyle name="Note 12 2 3 4 12" xfId="18122"/>
    <cellStyle name="Note 12 2 3 4 12 2" xfId="18123"/>
    <cellStyle name="Note 12 2 3 4 12 3" xfId="18124"/>
    <cellStyle name="Note 12 2 3 4 12 4" xfId="46729"/>
    <cellStyle name="Note 12 2 3 4 13" xfId="18125"/>
    <cellStyle name="Note 12 2 3 4 13 2" xfId="18126"/>
    <cellStyle name="Note 12 2 3 4 13 3" xfId="18127"/>
    <cellStyle name="Note 12 2 3 4 13 4" xfId="46730"/>
    <cellStyle name="Note 12 2 3 4 14" xfId="18128"/>
    <cellStyle name="Note 12 2 3 4 14 2" xfId="18129"/>
    <cellStyle name="Note 12 2 3 4 14 3" xfId="18130"/>
    <cellStyle name="Note 12 2 3 4 14 4" xfId="46731"/>
    <cellStyle name="Note 12 2 3 4 15" xfId="18131"/>
    <cellStyle name="Note 12 2 3 4 15 2" xfId="18132"/>
    <cellStyle name="Note 12 2 3 4 15 3" xfId="18133"/>
    <cellStyle name="Note 12 2 3 4 15 4" xfId="46732"/>
    <cellStyle name="Note 12 2 3 4 16" xfId="18134"/>
    <cellStyle name="Note 12 2 3 4 16 2" xfId="18135"/>
    <cellStyle name="Note 12 2 3 4 16 3" xfId="18136"/>
    <cellStyle name="Note 12 2 3 4 16 4" xfId="46733"/>
    <cellStyle name="Note 12 2 3 4 17" xfId="18137"/>
    <cellStyle name="Note 12 2 3 4 17 2" xfId="18138"/>
    <cellStyle name="Note 12 2 3 4 17 3" xfId="18139"/>
    <cellStyle name="Note 12 2 3 4 17 4" xfId="46734"/>
    <cellStyle name="Note 12 2 3 4 18" xfId="18140"/>
    <cellStyle name="Note 12 2 3 4 18 2" xfId="18141"/>
    <cellStyle name="Note 12 2 3 4 18 3" xfId="18142"/>
    <cellStyle name="Note 12 2 3 4 18 4" xfId="46735"/>
    <cellStyle name="Note 12 2 3 4 19" xfId="18143"/>
    <cellStyle name="Note 12 2 3 4 19 2" xfId="18144"/>
    <cellStyle name="Note 12 2 3 4 19 3" xfId="18145"/>
    <cellStyle name="Note 12 2 3 4 19 4" xfId="46736"/>
    <cellStyle name="Note 12 2 3 4 2" xfId="18146"/>
    <cellStyle name="Note 12 2 3 4 2 2" xfId="18147"/>
    <cellStyle name="Note 12 2 3 4 2 3" xfId="18148"/>
    <cellStyle name="Note 12 2 3 4 2 4" xfId="46737"/>
    <cellStyle name="Note 12 2 3 4 20" xfId="18149"/>
    <cellStyle name="Note 12 2 3 4 20 2" xfId="18150"/>
    <cellStyle name="Note 12 2 3 4 20 3" xfId="46738"/>
    <cellStyle name="Note 12 2 3 4 20 4" xfId="46739"/>
    <cellStyle name="Note 12 2 3 4 21" xfId="46740"/>
    <cellStyle name="Note 12 2 3 4 22" xfId="46741"/>
    <cellStyle name="Note 12 2 3 4 3" xfId="18151"/>
    <cellStyle name="Note 12 2 3 4 3 2" xfId="18152"/>
    <cellStyle name="Note 12 2 3 4 3 3" xfId="18153"/>
    <cellStyle name="Note 12 2 3 4 3 4" xfId="46742"/>
    <cellStyle name="Note 12 2 3 4 4" xfId="18154"/>
    <cellStyle name="Note 12 2 3 4 4 2" xfId="18155"/>
    <cellStyle name="Note 12 2 3 4 4 3" xfId="18156"/>
    <cellStyle name="Note 12 2 3 4 4 4" xfId="46743"/>
    <cellStyle name="Note 12 2 3 4 5" xfId="18157"/>
    <cellStyle name="Note 12 2 3 4 5 2" xfId="18158"/>
    <cellStyle name="Note 12 2 3 4 5 3" xfId="18159"/>
    <cellStyle name="Note 12 2 3 4 5 4" xfId="46744"/>
    <cellStyle name="Note 12 2 3 4 6" xfId="18160"/>
    <cellStyle name="Note 12 2 3 4 6 2" xfId="18161"/>
    <cellStyle name="Note 12 2 3 4 6 3" xfId="18162"/>
    <cellStyle name="Note 12 2 3 4 6 4" xfId="46745"/>
    <cellStyle name="Note 12 2 3 4 7" xfId="18163"/>
    <cellStyle name="Note 12 2 3 4 7 2" xfId="18164"/>
    <cellStyle name="Note 12 2 3 4 7 3" xfId="18165"/>
    <cellStyle name="Note 12 2 3 4 7 4" xfId="46746"/>
    <cellStyle name="Note 12 2 3 4 8" xfId="18166"/>
    <cellStyle name="Note 12 2 3 4 8 2" xfId="18167"/>
    <cellStyle name="Note 12 2 3 4 8 3" xfId="18168"/>
    <cellStyle name="Note 12 2 3 4 8 4" xfId="46747"/>
    <cellStyle name="Note 12 2 3 4 9" xfId="18169"/>
    <cellStyle name="Note 12 2 3 4 9 2" xfId="18170"/>
    <cellStyle name="Note 12 2 3 4 9 3" xfId="18171"/>
    <cellStyle name="Note 12 2 3 4 9 4" xfId="46748"/>
    <cellStyle name="Note 12 2 3 5" xfId="18172"/>
    <cellStyle name="Note 12 2 3 5 2" xfId="18173"/>
    <cellStyle name="Note 12 2 3 5 3" xfId="18174"/>
    <cellStyle name="Note 12 2 3 5 4" xfId="46749"/>
    <cellStyle name="Note 12 2 3 6" xfId="18175"/>
    <cellStyle name="Note 12 2 3 6 2" xfId="18176"/>
    <cellStyle name="Note 12 2 3 6 3" xfId="18177"/>
    <cellStyle name="Note 12 2 3 6 4" xfId="46750"/>
    <cellStyle name="Note 12 2 3 7" xfId="18178"/>
    <cellStyle name="Note 12 2 3 7 2" xfId="18179"/>
    <cellStyle name="Note 12 2 3 7 3" xfId="18180"/>
    <cellStyle name="Note 12 2 3 7 4" xfId="46751"/>
    <cellStyle name="Note 12 2 3 8" xfId="18181"/>
    <cellStyle name="Note 12 2 3 8 2" xfId="18182"/>
    <cellStyle name="Note 12 2 3 8 3" xfId="18183"/>
    <cellStyle name="Note 12 2 3 8 4" xfId="46752"/>
    <cellStyle name="Note 12 2 3 9" xfId="18184"/>
    <cellStyle name="Note 12 2 3 9 2" xfId="18185"/>
    <cellStyle name="Note 12 2 3 9 3" xfId="18186"/>
    <cellStyle name="Note 12 2 3 9 4" xfId="46753"/>
    <cellStyle name="Note 12 2 30" xfId="18187"/>
    <cellStyle name="Note 12 2 30 2" xfId="18188"/>
    <cellStyle name="Note 12 2 30 3" xfId="18189"/>
    <cellStyle name="Note 12 2 30 4" xfId="46754"/>
    <cellStyle name="Note 12 2 31" xfId="18190"/>
    <cellStyle name="Note 12 2 31 2" xfId="18191"/>
    <cellStyle name="Note 12 2 31 3" xfId="18192"/>
    <cellStyle name="Note 12 2 31 4" xfId="46755"/>
    <cellStyle name="Note 12 2 32" xfId="18193"/>
    <cellStyle name="Note 12 2 32 2" xfId="18194"/>
    <cellStyle name="Note 12 2 32 3" xfId="18195"/>
    <cellStyle name="Note 12 2 32 4" xfId="46756"/>
    <cellStyle name="Note 12 2 33" xfId="18196"/>
    <cellStyle name="Note 12 2 33 2" xfId="18197"/>
    <cellStyle name="Note 12 2 33 3" xfId="18198"/>
    <cellStyle name="Note 12 2 33 4" xfId="46757"/>
    <cellStyle name="Note 12 2 34" xfId="18199"/>
    <cellStyle name="Note 12 2 34 2" xfId="18200"/>
    <cellStyle name="Note 12 2 34 3" xfId="46758"/>
    <cellStyle name="Note 12 2 34 4" xfId="46759"/>
    <cellStyle name="Note 12 2 35" xfId="46760"/>
    <cellStyle name="Note 12 2 36" xfId="46761"/>
    <cellStyle name="Note 12 2 4" xfId="18201"/>
    <cellStyle name="Note 12 2 4 10" xfId="18202"/>
    <cellStyle name="Note 12 2 4 10 2" xfId="18203"/>
    <cellStyle name="Note 12 2 4 10 3" xfId="18204"/>
    <cellStyle name="Note 12 2 4 10 4" xfId="46762"/>
    <cellStyle name="Note 12 2 4 11" xfId="18205"/>
    <cellStyle name="Note 12 2 4 11 2" xfId="18206"/>
    <cellStyle name="Note 12 2 4 11 3" xfId="18207"/>
    <cellStyle name="Note 12 2 4 11 4" xfId="46763"/>
    <cellStyle name="Note 12 2 4 12" xfId="18208"/>
    <cellStyle name="Note 12 2 4 12 2" xfId="18209"/>
    <cellStyle name="Note 12 2 4 12 3" xfId="18210"/>
    <cellStyle name="Note 12 2 4 12 4" xfId="46764"/>
    <cellStyle name="Note 12 2 4 13" xfId="18211"/>
    <cellStyle name="Note 12 2 4 13 2" xfId="18212"/>
    <cellStyle name="Note 12 2 4 13 3" xfId="18213"/>
    <cellStyle name="Note 12 2 4 13 4" xfId="46765"/>
    <cellStyle name="Note 12 2 4 14" xfId="18214"/>
    <cellStyle name="Note 12 2 4 14 2" xfId="18215"/>
    <cellStyle name="Note 12 2 4 14 3" xfId="18216"/>
    <cellStyle name="Note 12 2 4 14 4" xfId="46766"/>
    <cellStyle name="Note 12 2 4 15" xfId="18217"/>
    <cellStyle name="Note 12 2 4 15 2" xfId="18218"/>
    <cellStyle name="Note 12 2 4 15 3" xfId="18219"/>
    <cellStyle name="Note 12 2 4 15 4" xfId="46767"/>
    <cellStyle name="Note 12 2 4 16" xfId="18220"/>
    <cellStyle name="Note 12 2 4 16 2" xfId="18221"/>
    <cellStyle name="Note 12 2 4 16 3" xfId="18222"/>
    <cellStyle name="Note 12 2 4 16 4" xfId="46768"/>
    <cellStyle name="Note 12 2 4 17" xfId="18223"/>
    <cellStyle name="Note 12 2 4 17 2" xfId="18224"/>
    <cellStyle name="Note 12 2 4 17 3" xfId="18225"/>
    <cellStyle name="Note 12 2 4 17 4" xfId="46769"/>
    <cellStyle name="Note 12 2 4 18" xfId="18226"/>
    <cellStyle name="Note 12 2 4 18 2" xfId="18227"/>
    <cellStyle name="Note 12 2 4 18 3" xfId="18228"/>
    <cellStyle name="Note 12 2 4 18 4" xfId="46770"/>
    <cellStyle name="Note 12 2 4 19" xfId="18229"/>
    <cellStyle name="Note 12 2 4 19 2" xfId="18230"/>
    <cellStyle name="Note 12 2 4 19 3" xfId="18231"/>
    <cellStyle name="Note 12 2 4 19 4" xfId="46771"/>
    <cellStyle name="Note 12 2 4 2" xfId="18232"/>
    <cellStyle name="Note 12 2 4 2 2" xfId="18233"/>
    <cellStyle name="Note 12 2 4 2 3" xfId="18234"/>
    <cellStyle name="Note 12 2 4 2 4" xfId="46772"/>
    <cellStyle name="Note 12 2 4 20" xfId="18235"/>
    <cellStyle name="Note 12 2 4 20 2" xfId="18236"/>
    <cellStyle name="Note 12 2 4 20 3" xfId="46773"/>
    <cellStyle name="Note 12 2 4 20 4" xfId="46774"/>
    <cellStyle name="Note 12 2 4 21" xfId="46775"/>
    <cellStyle name="Note 12 2 4 22" xfId="46776"/>
    <cellStyle name="Note 12 2 4 3" xfId="18237"/>
    <cellStyle name="Note 12 2 4 3 2" xfId="18238"/>
    <cellStyle name="Note 12 2 4 3 3" xfId="18239"/>
    <cellStyle name="Note 12 2 4 3 4" xfId="46777"/>
    <cellStyle name="Note 12 2 4 4" xfId="18240"/>
    <cellStyle name="Note 12 2 4 4 2" xfId="18241"/>
    <cellStyle name="Note 12 2 4 4 3" xfId="18242"/>
    <cellStyle name="Note 12 2 4 4 4" xfId="46778"/>
    <cellStyle name="Note 12 2 4 5" xfId="18243"/>
    <cellStyle name="Note 12 2 4 5 2" xfId="18244"/>
    <cellStyle name="Note 12 2 4 5 3" xfId="18245"/>
    <cellStyle name="Note 12 2 4 5 4" xfId="46779"/>
    <cellStyle name="Note 12 2 4 6" xfId="18246"/>
    <cellStyle name="Note 12 2 4 6 2" xfId="18247"/>
    <cellStyle name="Note 12 2 4 6 3" xfId="18248"/>
    <cellStyle name="Note 12 2 4 6 4" xfId="46780"/>
    <cellStyle name="Note 12 2 4 7" xfId="18249"/>
    <cellStyle name="Note 12 2 4 7 2" xfId="18250"/>
    <cellStyle name="Note 12 2 4 7 3" xfId="18251"/>
    <cellStyle name="Note 12 2 4 7 4" xfId="46781"/>
    <cellStyle name="Note 12 2 4 8" xfId="18252"/>
    <cellStyle name="Note 12 2 4 8 2" xfId="18253"/>
    <cellStyle name="Note 12 2 4 8 3" xfId="18254"/>
    <cellStyle name="Note 12 2 4 8 4" xfId="46782"/>
    <cellStyle name="Note 12 2 4 9" xfId="18255"/>
    <cellStyle name="Note 12 2 4 9 2" xfId="18256"/>
    <cellStyle name="Note 12 2 4 9 3" xfId="18257"/>
    <cellStyle name="Note 12 2 4 9 4" xfId="46783"/>
    <cellStyle name="Note 12 2 5" xfId="18258"/>
    <cellStyle name="Note 12 2 5 10" xfId="18259"/>
    <cellStyle name="Note 12 2 5 10 2" xfId="18260"/>
    <cellStyle name="Note 12 2 5 10 3" xfId="18261"/>
    <cellStyle name="Note 12 2 5 10 4" xfId="46784"/>
    <cellStyle name="Note 12 2 5 11" xfId="18262"/>
    <cellStyle name="Note 12 2 5 11 2" xfId="18263"/>
    <cellStyle name="Note 12 2 5 11 3" xfId="18264"/>
    <cellStyle name="Note 12 2 5 11 4" xfId="46785"/>
    <cellStyle name="Note 12 2 5 12" xfId="18265"/>
    <cellStyle name="Note 12 2 5 12 2" xfId="18266"/>
    <cellStyle name="Note 12 2 5 12 3" xfId="18267"/>
    <cellStyle name="Note 12 2 5 12 4" xfId="46786"/>
    <cellStyle name="Note 12 2 5 13" xfId="18268"/>
    <cellStyle name="Note 12 2 5 13 2" xfId="18269"/>
    <cellStyle name="Note 12 2 5 13 3" xfId="18270"/>
    <cellStyle name="Note 12 2 5 13 4" xfId="46787"/>
    <cellStyle name="Note 12 2 5 14" xfId="18271"/>
    <cellStyle name="Note 12 2 5 14 2" xfId="18272"/>
    <cellStyle name="Note 12 2 5 14 3" xfId="18273"/>
    <cellStyle name="Note 12 2 5 14 4" xfId="46788"/>
    <cellStyle name="Note 12 2 5 15" xfId="18274"/>
    <cellStyle name="Note 12 2 5 15 2" xfId="18275"/>
    <cellStyle name="Note 12 2 5 15 3" xfId="18276"/>
    <cellStyle name="Note 12 2 5 15 4" xfId="46789"/>
    <cellStyle name="Note 12 2 5 16" xfId="18277"/>
    <cellStyle name="Note 12 2 5 16 2" xfId="18278"/>
    <cellStyle name="Note 12 2 5 16 3" xfId="18279"/>
    <cellStyle name="Note 12 2 5 16 4" xfId="46790"/>
    <cellStyle name="Note 12 2 5 17" xfId="18280"/>
    <cellStyle name="Note 12 2 5 17 2" xfId="18281"/>
    <cellStyle name="Note 12 2 5 17 3" xfId="18282"/>
    <cellStyle name="Note 12 2 5 17 4" xfId="46791"/>
    <cellStyle name="Note 12 2 5 18" xfId="18283"/>
    <cellStyle name="Note 12 2 5 18 2" xfId="18284"/>
    <cellStyle name="Note 12 2 5 18 3" xfId="18285"/>
    <cellStyle name="Note 12 2 5 18 4" xfId="46792"/>
    <cellStyle name="Note 12 2 5 19" xfId="18286"/>
    <cellStyle name="Note 12 2 5 19 2" xfId="18287"/>
    <cellStyle name="Note 12 2 5 19 3" xfId="18288"/>
    <cellStyle name="Note 12 2 5 19 4" xfId="46793"/>
    <cellStyle name="Note 12 2 5 2" xfId="18289"/>
    <cellStyle name="Note 12 2 5 2 2" xfId="18290"/>
    <cellStyle name="Note 12 2 5 2 3" xfId="18291"/>
    <cellStyle name="Note 12 2 5 2 4" xfId="46794"/>
    <cellStyle name="Note 12 2 5 20" xfId="18292"/>
    <cellStyle name="Note 12 2 5 20 2" xfId="18293"/>
    <cellStyle name="Note 12 2 5 20 3" xfId="46795"/>
    <cellStyle name="Note 12 2 5 20 4" xfId="46796"/>
    <cellStyle name="Note 12 2 5 21" xfId="46797"/>
    <cellStyle name="Note 12 2 5 22" xfId="46798"/>
    <cellStyle name="Note 12 2 5 3" xfId="18294"/>
    <cellStyle name="Note 12 2 5 3 2" xfId="18295"/>
    <cellStyle name="Note 12 2 5 3 3" xfId="18296"/>
    <cellStyle name="Note 12 2 5 3 4" xfId="46799"/>
    <cellStyle name="Note 12 2 5 4" xfId="18297"/>
    <cellStyle name="Note 12 2 5 4 2" xfId="18298"/>
    <cellStyle name="Note 12 2 5 4 3" xfId="18299"/>
    <cellStyle name="Note 12 2 5 4 4" xfId="46800"/>
    <cellStyle name="Note 12 2 5 5" xfId="18300"/>
    <cellStyle name="Note 12 2 5 5 2" xfId="18301"/>
    <cellStyle name="Note 12 2 5 5 3" xfId="18302"/>
    <cellStyle name="Note 12 2 5 5 4" xfId="46801"/>
    <cellStyle name="Note 12 2 5 6" xfId="18303"/>
    <cellStyle name="Note 12 2 5 6 2" xfId="18304"/>
    <cellStyle name="Note 12 2 5 6 3" xfId="18305"/>
    <cellStyle name="Note 12 2 5 6 4" xfId="46802"/>
    <cellStyle name="Note 12 2 5 7" xfId="18306"/>
    <cellStyle name="Note 12 2 5 7 2" xfId="18307"/>
    <cellStyle name="Note 12 2 5 7 3" xfId="18308"/>
    <cellStyle name="Note 12 2 5 7 4" xfId="46803"/>
    <cellStyle name="Note 12 2 5 8" xfId="18309"/>
    <cellStyle name="Note 12 2 5 8 2" xfId="18310"/>
    <cellStyle name="Note 12 2 5 8 3" xfId="18311"/>
    <cellStyle name="Note 12 2 5 8 4" xfId="46804"/>
    <cellStyle name="Note 12 2 5 9" xfId="18312"/>
    <cellStyle name="Note 12 2 5 9 2" xfId="18313"/>
    <cellStyle name="Note 12 2 5 9 3" xfId="18314"/>
    <cellStyle name="Note 12 2 5 9 4" xfId="46805"/>
    <cellStyle name="Note 12 2 6" xfId="18315"/>
    <cellStyle name="Note 12 2 6 10" xfId="18316"/>
    <cellStyle name="Note 12 2 6 10 2" xfId="18317"/>
    <cellStyle name="Note 12 2 6 10 3" xfId="18318"/>
    <cellStyle name="Note 12 2 6 10 4" xfId="46806"/>
    <cellStyle name="Note 12 2 6 11" xfId="18319"/>
    <cellStyle name="Note 12 2 6 11 2" xfId="18320"/>
    <cellStyle name="Note 12 2 6 11 3" xfId="18321"/>
    <cellStyle name="Note 12 2 6 11 4" xfId="46807"/>
    <cellStyle name="Note 12 2 6 12" xfId="18322"/>
    <cellStyle name="Note 12 2 6 12 2" xfId="18323"/>
    <cellStyle name="Note 12 2 6 12 3" xfId="18324"/>
    <cellStyle name="Note 12 2 6 12 4" xfId="46808"/>
    <cellStyle name="Note 12 2 6 13" xfId="18325"/>
    <cellStyle name="Note 12 2 6 13 2" xfId="18326"/>
    <cellStyle name="Note 12 2 6 13 3" xfId="18327"/>
    <cellStyle name="Note 12 2 6 13 4" xfId="46809"/>
    <cellStyle name="Note 12 2 6 14" xfId="18328"/>
    <cellStyle name="Note 12 2 6 14 2" xfId="18329"/>
    <cellStyle name="Note 12 2 6 14 3" xfId="18330"/>
    <cellStyle name="Note 12 2 6 14 4" xfId="46810"/>
    <cellStyle name="Note 12 2 6 15" xfId="18331"/>
    <cellStyle name="Note 12 2 6 15 2" xfId="18332"/>
    <cellStyle name="Note 12 2 6 15 3" xfId="18333"/>
    <cellStyle name="Note 12 2 6 15 4" xfId="46811"/>
    <cellStyle name="Note 12 2 6 16" xfId="18334"/>
    <cellStyle name="Note 12 2 6 16 2" xfId="18335"/>
    <cellStyle name="Note 12 2 6 16 3" xfId="18336"/>
    <cellStyle name="Note 12 2 6 16 4" xfId="46812"/>
    <cellStyle name="Note 12 2 6 17" xfId="18337"/>
    <cellStyle name="Note 12 2 6 17 2" xfId="18338"/>
    <cellStyle name="Note 12 2 6 17 3" xfId="18339"/>
    <cellStyle name="Note 12 2 6 17 4" xfId="46813"/>
    <cellStyle name="Note 12 2 6 18" xfId="18340"/>
    <cellStyle name="Note 12 2 6 18 2" xfId="18341"/>
    <cellStyle name="Note 12 2 6 18 3" xfId="18342"/>
    <cellStyle name="Note 12 2 6 18 4" xfId="46814"/>
    <cellStyle name="Note 12 2 6 19" xfId="18343"/>
    <cellStyle name="Note 12 2 6 19 2" xfId="18344"/>
    <cellStyle name="Note 12 2 6 19 3" xfId="18345"/>
    <cellStyle name="Note 12 2 6 19 4" xfId="46815"/>
    <cellStyle name="Note 12 2 6 2" xfId="18346"/>
    <cellStyle name="Note 12 2 6 2 2" xfId="18347"/>
    <cellStyle name="Note 12 2 6 2 3" xfId="18348"/>
    <cellStyle name="Note 12 2 6 2 4" xfId="46816"/>
    <cellStyle name="Note 12 2 6 20" xfId="18349"/>
    <cellStyle name="Note 12 2 6 20 2" xfId="18350"/>
    <cellStyle name="Note 12 2 6 20 3" xfId="46817"/>
    <cellStyle name="Note 12 2 6 20 4" xfId="46818"/>
    <cellStyle name="Note 12 2 6 21" xfId="46819"/>
    <cellStyle name="Note 12 2 6 22" xfId="46820"/>
    <cellStyle name="Note 12 2 6 3" xfId="18351"/>
    <cellStyle name="Note 12 2 6 3 2" xfId="18352"/>
    <cellStyle name="Note 12 2 6 3 3" xfId="18353"/>
    <cellStyle name="Note 12 2 6 3 4" xfId="46821"/>
    <cellStyle name="Note 12 2 6 4" xfId="18354"/>
    <cellStyle name="Note 12 2 6 4 2" xfId="18355"/>
    <cellStyle name="Note 12 2 6 4 3" xfId="18356"/>
    <cellStyle name="Note 12 2 6 4 4" xfId="46822"/>
    <cellStyle name="Note 12 2 6 5" xfId="18357"/>
    <cellStyle name="Note 12 2 6 5 2" xfId="18358"/>
    <cellStyle name="Note 12 2 6 5 3" xfId="18359"/>
    <cellStyle name="Note 12 2 6 5 4" xfId="46823"/>
    <cellStyle name="Note 12 2 6 6" xfId="18360"/>
    <cellStyle name="Note 12 2 6 6 2" xfId="18361"/>
    <cellStyle name="Note 12 2 6 6 3" xfId="18362"/>
    <cellStyle name="Note 12 2 6 6 4" xfId="46824"/>
    <cellStyle name="Note 12 2 6 7" xfId="18363"/>
    <cellStyle name="Note 12 2 6 7 2" xfId="18364"/>
    <cellStyle name="Note 12 2 6 7 3" xfId="18365"/>
    <cellStyle name="Note 12 2 6 7 4" xfId="46825"/>
    <cellStyle name="Note 12 2 6 8" xfId="18366"/>
    <cellStyle name="Note 12 2 6 8 2" xfId="18367"/>
    <cellStyle name="Note 12 2 6 8 3" xfId="18368"/>
    <cellStyle name="Note 12 2 6 8 4" xfId="46826"/>
    <cellStyle name="Note 12 2 6 9" xfId="18369"/>
    <cellStyle name="Note 12 2 6 9 2" xfId="18370"/>
    <cellStyle name="Note 12 2 6 9 3" xfId="18371"/>
    <cellStyle name="Note 12 2 6 9 4" xfId="46827"/>
    <cellStyle name="Note 12 2 7" xfId="18372"/>
    <cellStyle name="Note 12 2 7 10" xfId="18373"/>
    <cellStyle name="Note 12 2 7 10 2" xfId="18374"/>
    <cellStyle name="Note 12 2 7 10 3" xfId="18375"/>
    <cellStyle name="Note 12 2 7 10 4" xfId="46828"/>
    <cellStyle name="Note 12 2 7 11" xfId="18376"/>
    <cellStyle name="Note 12 2 7 11 2" xfId="18377"/>
    <cellStyle name="Note 12 2 7 11 3" xfId="18378"/>
    <cellStyle name="Note 12 2 7 11 4" xfId="46829"/>
    <cellStyle name="Note 12 2 7 12" xfId="18379"/>
    <cellStyle name="Note 12 2 7 12 2" xfId="18380"/>
    <cellStyle name="Note 12 2 7 12 3" xfId="18381"/>
    <cellStyle name="Note 12 2 7 12 4" xfId="46830"/>
    <cellStyle name="Note 12 2 7 13" xfId="18382"/>
    <cellStyle name="Note 12 2 7 13 2" xfId="18383"/>
    <cellStyle name="Note 12 2 7 13 3" xfId="18384"/>
    <cellStyle name="Note 12 2 7 13 4" xfId="46831"/>
    <cellStyle name="Note 12 2 7 14" xfId="18385"/>
    <cellStyle name="Note 12 2 7 14 2" xfId="18386"/>
    <cellStyle name="Note 12 2 7 14 3" xfId="18387"/>
    <cellStyle name="Note 12 2 7 14 4" xfId="46832"/>
    <cellStyle name="Note 12 2 7 15" xfId="18388"/>
    <cellStyle name="Note 12 2 7 15 2" xfId="18389"/>
    <cellStyle name="Note 12 2 7 15 3" xfId="18390"/>
    <cellStyle name="Note 12 2 7 15 4" xfId="46833"/>
    <cellStyle name="Note 12 2 7 16" xfId="18391"/>
    <cellStyle name="Note 12 2 7 16 2" xfId="18392"/>
    <cellStyle name="Note 12 2 7 16 3" xfId="18393"/>
    <cellStyle name="Note 12 2 7 16 4" xfId="46834"/>
    <cellStyle name="Note 12 2 7 17" xfId="18394"/>
    <cellStyle name="Note 12 2 7 17 2" xfId="18395"/>
    <cellStyle name="Note 12 2 7 17 3" xfId="18396"/>
    <cellStyle name="Note 12 2 7 17 4" xfId="46835"/>
    <cellStyle name="Note 12 2 7 18" xfId="18397"/>
    <cellStyle name="Note 12 2 7 18 2" xfId="18398"/>
    <cellStyle name="Note 12 2 7 18 3" xfId="18399"/>
    <cellStyle name="Note 12 2 7 18 4" xfId="46836"/>
    <cellStyle name="Note 12 2 7 19" xfId="18400"/>
    <cellStyle name="Note 12 2 7 19 2" xfId="18401"/>
    <cellStyle name="Note 12 2 7 19 3" xfId="18402"/>
    <cellStyle name="Note 12 2 7 19 4" xfId="46837"/>
    <cellStyle name="Note 12 2 7 2" xfId="18403"/>
    <cellStyle name="Note 12 2 7 2 2" xfId="18404"/>
    <cellStyle name="Note 12 2 7 2 3" xfId="18405"/>
    <cellStyle name="Note 12 2 7 2 4" xfId="46838"/>
    <cellStyle name="Note 12 2 7 20" xfId="18406"/>
    <cellStyle name="Note 12 2 7 20 2" xfId="18407"/>
    <cellStyle name="Note 12 2 7 20 3" xfId="46839"/>
    <cellStyle name="Note 12 2 7 20 4" xfId="46840"/>
    <cellStyle name="Note 12 2 7 21" xfId="46841"/>
    <cellStyle name="Note 12 2 7 22" xfId="46842"/>
    <cellStyle name="Note 12 2 7 3" xfId="18408"/>
    <cellStyle name="Note 12 2 7 3 2" xfId="18409"/>
    <cellStyle name="Note 12 2 7 3 3" xfId="18410"/>
    <cellStyle name="Note 12 2 7 3 4" xfId="46843"/>
    <cellStyle name="Note 12 2 7 4" xfId="18411"/>
    <cellStyle name="Note 12 2 7 4 2" xfId="18412"/>
    <cellStyle name="Note 12 2 7 4 3" xfId="18413"/>
    <cellStyle name="Note 12 2 7 4 4" xfId="46844"/>
    <cellStyle name="Note 12 2 7 5" xfId="18414"/>
    <cellStyle name="Note 12 2 7 5 2" xfId="18415"/>
    <cellStyle name="Note 12 2 7 5 3" xfId="18416"/>
    <cellStyle name="Note 12 2 7 5 4" xfId="46845"/>
    <cellStyle name="Note 12 2 7 6" xfId="18417"/>
    <cellStyle name="Note 12 2 7 6 2" xfId="18418"/>
    <cellStyle name="Note 12 2 7 6 3" xfId="18419"/>
    <cellStyle name="Note 12 2 7 6 4" xfId="46846"/>
    <cellStyle name="Note 12 2 7 7" xfId="18420"/>
    <cellStyle name="Note 12 2 7 7 2" xfId="18421"/>
    <cellStyle name="Note 12 2 7 7 3" xfId="18422"/>
    <cellStyle name="Note 12 2 7 7 4" xfId="46847"/>
    <cellStyle name="Note 12 2 7 8" xfId="18423"/>
    <cellStyle name="Note 12 2 7 8 2" xfId="18424"/>
    <cellStyle name="Note 12 2 7 8 3" xfId="18425"/>
    <cellStyle name="Note 12 2 7 8 4" xfId="46848"/>
    <cellStyle name="Note 12 2 7 9" xfId="18426"/>
    <cellStyle name="Note 12 2 7 9 2" xfId="18427"/>
    <cellStyle name="Note 12 2 7 9 3" xfId="18428"/>
    <cellStyle name="Note 12 2 7 9 4" xfId="46849"/>
    <cellStyle name="Note 12 2 8" xfId="18429"/>
    <cellStyle name="Note 12 2 8 10" xfId="18430"/>
    <cellStyle name="Note 12 2 8 10 2" xfId="18431"/>
    <cellStyle name="Note 12 2 8 10 3" xfId="18432"/>
    <cellStyle name="Note 12 2 8 10 4" xfId="46850"/>
    <cellStyle name="Note 12 2 8 11" xfId="18433"/>
    <cellStyle name="Note 12 2 8 11 2" xfId="18434"/>
    <cellStyle name="Note 12 2 8 11 3" xfId="18435"/>
    <cellStyle name="Note 12 2 8 11 4" xfId="46851"/>
    <cellStyle name="Note 12 2 8 12" xfId="18436"/>
    <cellStyle name="Note 12 2 8 12 2" xfId="18437"/>
    <cellStyle name="Note 12 2 8 12 3" xfId="18438"/>
    <cellStyle name="Note 12 2 8 12 4" xfId="46852"/>
    <cellStyle name="Note 12 2 8 13" xfId="18439"/>
    <cellStyle name="Note 12 2 8 13 2" xfId="18440"/>
    <cellStyle name="Note 12 2 8 13 3" xfId="18441"/>
    <cellStyle name="Note 12 2 8 13 4" xfId="46853"/>
    <cellStyle name="Note 12 2 8 14" xfId="18442"/>
    <cellStyle name="Note 12 2 8 14 2" xfId="18443"/>
    <cellStyle name="Note 12 2 8 14 3" xfId="18444"/>
    <cellStyle name="Note 12 2 8 14 4" xfId="46854"/>
    <cellStyle name="Note 12 2 8 15" xfId="18445"/>
    <cellStyle name="Note 12 2 8 15 2" xfId="18446"/>
    <cellStyle name="Note 12 2 8 15 3" xfId="18447"/>
    <cellStyle name="Note 12 2 8 15 4" xfId="46855"/>
    <cellStyle name="Note 12 2 8 16" xfId="18448"/>
    <cellStyle name="Note 12 2 8 16 2" xfId="18449"/>
    <cellStyle name="Note 12 2 8 16 3" xfId="18450"/>
    <cellStyle name="Note 12 2 8 16 4" xfId="46856"/>
    <cellStyle name="Note 12 2 8 17" xfId="18451"/>
    <cellStyle name="Note 12 2 8 17 2" xfId="18452"/>
    <cellStyle name="Note 12 2 8 17 3" xfId="18453"/>
    <cellStyle name="Note 12 2 8 17 4" xfId="46857"/>
    <cellStyle name="Note 12 2 8 18" xfId="18454"/>
    <cellStyle name="Note 12 2 8 18 2" xfId="18455"/>
    <cellStyle name="Note 12 2 8 18 3" xfId="18456"/>
    <cellStyle name="Note 12 2 8 18 4" xfId="46858"/>
    <cellStyle name="Note 12 2 8 19" xfId="18457"/>
    <cellStyle name="Note 12 2 8 19 2" xfId="18458"/>
    <cellStyle name="Note 12 2 8 19 3" xfId="18459"/>
    <cellStyle name="Note 12 2 8 19 4" xfId="46859"/>
    <cellStyle name="Note 12 2 8 2" xfId="18460"/>
    <cellStyle name="Note 12 2 8 2 2" xfId="18461"/>
    <cellStyle name="Note 12 2 8 2 3" xfId="18462"/>
    <cellStyle name="Note 12 2 8 2 4" xfId="46860"/>
    <cellStyle name="Note 12 2 8 20" xfId="18463"/>
    <cellStyle name="Note 12 2 8 20 2" xfId="18464"/>
    <cellStyle name="Note 12 2 8 20 3" xfId="46861"/>
    <cellStyle name="Note 12 2 8 20 4" xfId="46862"/>
    <cellStyle name="Note 12 2 8 21" xfId="46863"/>
    <cellStyle name="Note 12 2 8 22" xfId="46864"/>
    <cellStyle name="Note 12 2 8 3" xfId="18465"/>
    <cellStyle name="Note 12 2 8 3 2" xfId="18466"/>
    <cellStyle name="Note 12 2 8 3 3" xfId="18467"/>
    <cellStyle name="Note 12 2 8 3 4" xfId="46865"/>
    <cellStyle name="Note 12 2 8 4" xfId="18468"/>
    <cellStyle name="Note 12 2 8 4 2" xfId="18469"/>
    <cellStyle name="Note 12 2 8 4 3" xfId="18470"/>
    <cellStyle name="Note 12 2 8 4 4" xfId="46866"/>
    <cellStyle name="Note 12 2 8 5" xfId="18471"/>
    <cellStyle name="Note 12 2 8 5 2" xfId="18472"/>
    <cellStyle name="Note 12 2 8 5 3" xfId="18473"/>
    <cellStyle name="Note 12 2 8 5 4" xfId="46867"/>
    <cellStyle name="Note 12 2 8 6" xfId="18474"/>
    <cellStyle name="Note 12 2 8 6 2" xfId="18475"/>
    <cellStyle name="Note 12 2 8 6 3" xfId="18476"/>
    <cellStyle name="Note 12 2 8 6 4" xfId="46868"/>
    <cellStyle name="Note 12 2 8 7" xfId="18477"/>
    <cellStyle name="Note 12 2 8 7 2" xfId="18478"/>
    <cellStyle name="Note 12 2 8 7 3" xfId="18479"/>
    <cellStyle name="Note 12 2 8 7 4" xfId="46869"/>
    <cellStyle name="Note 12 2 8 8" xfId="18480"/>
    <cellStyle name="Note 12 2 8 8 2" xfId="18481"/>
    <cellStyle name="Note 12 2 8 8 3" xfId="18482"/>
    <cellStyle name="Note 12 2 8 8 4" xfId="46870"/>
    <cellStyle name="Note 12 2 8 9" xfId="18483"/>
    <cellStyle name="Note 12 2 8 9 2" xfId="18484"/>
    <cellStyle name="Note 12 2 8 9 3" xfId="18485"/>
    <cellStyle name="Note 12 2 8 9 4" xfId="46871"/>
    <cellStyle name="Note 12 2 9" xfId="18486"/>
    <cellStyle name="Note 12 2 9 10" xfId="18487"/>
    <cellStyle name="Note 12 2 9 10 2" xfId="18488"/>
    <cellStyle name="Note 12 2 9 10 3" xfId="18489"/>
    <cellStyle name="Note 12 2 9 10 4" xfId="46872"/>
    <cellStyle name="Note 12 2 9 11" xfId="18490"/>
    <cellStyle name="Note 12 2 9 11 2" xfId="18491"/>
    <cellStyle name="Note 12 2 9 11 3" xfId="18492"/>
    <cellStyle name="Note 12 2 9 11 4" xfId="46873"/>
    <cellStyle name="Note 12 2 9 12" xfId="18493"/>
    <cellStyle name="Note 12 2 9 12 2" xfId="18494"/>
    <cellStyle name="Note 12 2 9 12 3" xfId="18495"/>
    <cellStyle name="Note 12 2 9 12 4" xfId="46874"/>
    <cellStyle name="Note 12 2 9 13" xfId="18496"/>
    <cellStyle name="Note 12 2 9 13 2" xfId="18497"/>
    <cellStyle name="Note 12 2 9 13 3" xfId="18498"/>
    <cellStyle name="Note 12 2 9 13 4" xfId="46875"/>
    <cellStyle name="Note 12 2 9 14" xfId="18499"/>
    <cellStyle name="Note 12 2 9 14 2" xfId="18500"/>
    <cellStyle name="Note 12 2 9 14 3" xfId="18501"/>
    <cellStyle name="Note 12 2 9 14 4" xfId="46876"/>
    <cellStyle name="Note 12 2 9 15" xfId="18502"/>
    <cellStyle name="Note 12 2 9 15 2" xfId="18503"/>
    <cellStyle name="Note 12 2 9 15 3" xfId="18504"/>
    <cellStyle name="Note 12 2 9 15 4" xfId="46877"/>
    <cellStyle name="Note 12 2 9 16" xfId="18505"/>
    <cellStyle name="Note 12 2 9 16 2" xfId="18506"/>
    <cellStyle name="Note 12 2 9 16 3" xfId="18507"/>
    <cellStyle name="Note 12 2 9 16 4" xfId="46878"/>
    <cellStyle name="Note 12 2 9 17" xfId="18508"/>
    <cellStyle name="Note 12 2 9 17 2" xfId="18509"/>
    <cellStyle name="Note 12 2 9 17 3" xfId="18510"/>
    <cellStyle name="Note 12 2 9 17 4" xfId="46879"/>
    <cellStyle name="Note 12 2 9 18" xfId="18511"/>
    <cellStyle name="Note 12 2 9 18 2" xfId="18512"/>
    <cellStyle name="Note 12 2 9 18 3" xfId="18513"/>
    <cellStyle name="Note 12 2 9 18 4" xfId="46880"/>
    <cellStyle name="Note 12 2 9 19" xfId="18514"/>
    <cellStyle name="Note 12 2 9 19 2" xfId="18515"/>
    <cellStyle name="Note 12 2 9 19 3" xfId="18516"/>
    <cellStyle name="Note 12 2 9 19 4" xfId="46881"/>
    <cellStyle name="Note 12 2 9 2" xfId="18517"/>
    <cellStyle name="Note 12 2 9 2 2" xfId="18518"/>
    <cellStyle name="Note 12 2 9 2 3" xfId="18519"/>
    <cellStyle name="Note 12 2 9 2 4" xfId="46882"/>
    <cellStyle name="Note 12 2 9 20" xfId="18520"/>
    <cellStyle name="Note 12 2 9 20 2" xfId="18521"/>
    <cellStyle name="Note 12 2 9 20 3" xfId="46883"/>
    <cellStyle name="Note 12 2 9 20 4" xfId="46884"/>
    <cellStyle name="Note 12 2 9 21" xfId="46885"/>
    <cellStyle name="Note 12 2 9 22" xfId="46886"/>
    <cellStyle name="Note 12 2 9 3" xfId="18522"/>
    <cellStyle name="Note 12 2 9 3 2" xfId="18523"/>
    <cellStyle name="Note 12 2 9 3 3" xfId="18524"/>
    <cellStyle name="Note 12 2 9 3 4" xfId="46887"/>
    <cellStyle name="Note 12 2 9 4" xfId="18525"/>
    <cellStyle name="Note 12 2 9 4 2" xfId="18526"/>
    <cellStyle name="Note 12 2 9 4 3" xfId="18527"/>
    <cellStyle name="Note 12 2 9 4 4" xfId="46888"/>
    <cellStyle name="Note 12 2 9 5" xfId="18528"/>
    <cellStyle name="Note 12 2 9 5 2" xfId="18529"/>
    <cellStyle name="Note 12 2 9 5 3" xfId="18530"/>
    <cellStyle name="Note 12 2 9 5 4" xfId="46889"/>
    <cellStyle name="Note 12 2 9 6" xfId="18531"/>
    <cellStyle name="Note 12 2 9 6 2" xfId="18532"/>
    <cellStyle name="Note 12 2 9 6 3" xfId="18533"/>
    <cellStyle name="Note 12 2 9 6 4" xfId="46890"/>
    <cellStyle name="Note 12 2 9 7" xfId="18534"/>
    <cellStyle name="Note 12 2 9 7 2" xfId="18535"/>
    <cellStyle name="Note 12 2 9 7 3" xfId="18536"/>
    <cellStyle name="Note 12 2 9 7 4" xfId="46891"/>
    <cellStyle name="Note 12 2 9 8" xfId="18537"/>
    <cellStyle name="Note 12 2 9 8 2" xfId="18538"/>
    <cellStyle name="Note 12 2 9 8 3" xfId="18539"/>
    <cellStyle name="Note 12 2 9 8 4" xfId="46892"/>
    <cellStyle name="Note 12 2 9 9" xfId="18540"/>
    <cellStyle name="Note 12 2 9 9 2" xfId="18541"/>
    <cellStyle name="Note 12 2 9 9 3" xfId="18542"/>
    <cellStyle name="Note 12 2 9 9 4" xfId="46893"/>
    <cellStyle name="Note 12 20" xfId="18543"/>
    <cellStyle name="Note 12 20 10" xfId="18544"/>
    <cellStyle name="Note 12 20 10 2" xfId="18545"/>
    <cellStyle name="Note 12 20 10 3" xfId="18546"/>
    <cellStyle name="Note 12 20 10 4" xfId="46894"/>
    <cellStyle name="Note 12 20 11" xfId="18547"/>
    <cellStyle name="Note 12 20 11 2" xfId="18548"/>
    <cellStyle name="Note 12 20 11 3" xfId="18549"/>
    <cellStyle name="Note 12 20 11 4" xfId="46895"/>
    <cellStyle name="Note 12 20 12" xfId="18550"/>
    <cellStyle name="Note 12 20 12 2" xfId="18551"/>
    <cellStyle name="Note 12 20 12 3" xfId="18552"/>
    <cellStyle name="Note 12 20 12 4" xfId="46896"/>
    <cellStyle name="Note 12 20 13" xfId="18553"/>
    <cellStyle name="Note 12 20 13 2" xfId="18554"/>
    <cellStyle name="Note 12 20 13 3" xfId="18555"/>
    <cellStyle name="Note 12 20 13 4" xfId="46897"/>
    <cellStyle name="Note 12 20 14" xfId="18556"/>
    <cellStyle name="Note 12 20 14 2" xfId="18557"/>
    <cellStyle name="Note 12 20 14 3" xfId="18558"/>
    <cellStyle name="Note 12 20 14 4" xfId="46898"/>
    <cellStyle name="Note 12 20 15" xfId="18559"/>
    <cellStyle name="Note 12 20 15 2" xfId="18560"/>
    <cellStyle name="Note 12 20 15 3" xfId="18561"/>
    <cellStyle name="Note 12 20 15 4" xfId="46899"/>
    <cellStyle name="Note 12 20 16" xfId="18562"/>
    <cellStyle name="Note 12 20 16 2" xfId="18563"/>
    <cellStyle name="Note 12 20 16 3" xfId="18564"/>
    <cellStyle name="Note 12 20 16 4" xfId="46900"/>
    <cellStyle name="Note 12 20 17" xfId="18565"/>
    <cellStyle name="Note 12 20 17 2" xfId="18566"/>
    <cellStyle name="Note 12 20 17 3" xfId="18567"/>
    <cellStyle name="Note 12 20 17 4" xfId="46901"/>
    <cellStyle name="Note 12 20 18" xfId="18568"/>
    <cellStyle name="Note 12 20 18 2" xfId="18569"/>
    <cellStyle name="Note 12 20 18 3" xfId="18570"/>
    <cellStyle name="Note 12 20 18 4" xfId="46902"/>
    <cellStyle name="Note 12 20 19" xfId="18571"/>
    <cellStyle name="Note 12 20 19 2" xfId="18572"/>
    <cellStyle name="Note 12 20 19 3" xfId="18573"/>
    <cellStyle name="Note 12 20 19 4" xfId="46903"/>
    <cellStyle name="Note 12 20 2" xfId="18574"/>
    <cellStyle name="Note 12 20 2 2" xfId="18575"/>
    <cellStyle name="Note 12 20 2 3" xfId="18576"/>
    <cellStyle name="Note 12 20 2 4" xfId="46904"/>
    <cellStyle name="Note 12 20 20" xfId="18577"/>
    <cellStyle name="Note 12 20 20 2" xfId="18578"/>
    <cellStyle name="Note 12 20 20 3" xfId="46905"/>
    <cellStyle name="Note 12 20 20 4" xfId="46906"/>
    <cellStyle name="Note 12 20 21" xfId="46907"/>
    <cellStyle name="Note 12 20 22" xfId="46908"/>
    <cellStyle name="Note 12 20 3" xfId="18579"/>
    <cellStyle name="Note 12 20 3 2" xfId="18580"/>
    <cellStyle name="Note 12 20 3 3" xfId="18581"/>
    <cellStyle name="Note 12 20 3 4" xfId="46909"/>
    <cellStyle name="Note 12 20 4" xfId="18582"/>
    <cellStyle name="Note 12 20 4 2" xfId="18583"/>
    <cellStyle name="Note 12 20 4 3" xfId="18584"/>
    <cellStyle name="Note 12 20 4 4" xfId="46910"/>
    <cellStyle name="Note 12 20 5" xfId="18585"/>
    <cellStyle name="Note 12 20 5 2" xfId="18586"/>
    <cellStyle name="Note 12 20 5 3" xfId="18587"/>
    <cellStyle name="Note 12 20 5 4" xfId="46911"/>
    <cellStyle name="Note 12 20 6" xfId="18588"/>
    <cellStyle name="Note 12 20 6 2" xfId="18589"/>
    <cellStyle name="Note 12 20 6 3" xfId="18590"/>
    <cellStyle name="Note 12 20 6 4" xfId="46912"/>
    <cellStyle name="Note 12 20 7" xfId="18591"/>
    <cellStyle name="Note 12 20 7 2" xfId="18592"/>
    <cellStyle name="Note 12 20 7 3" xfId="18593"/>
    <cellStyle name="Note 12 20 7 4" xfId="46913"/>
    <cellStyle name="Note 12 20 8" xfId="18594"/>
    <cellStyle name="Note 12 20 8 2" xfId="18595"/>
    <cellStyle name="Note 12 20 8 3" xfId="18596"/>
    <cellStyle name="Note 12 20 8 4" xfId="46914"/>
    <cellStyle name="Note 12 20 9" xfId="18597"/>
    <cellStyle name="Note 12 20 9 2" xfId="18598"/>
    <cellStyle name="Note 12 20 9 3" xfId="18599"/>
    <cellStyle name="Note 12 20 9 4" xfId="46915"/>
    <cellStyle name="Note 12 21" xfId="18600"/>
    <cellStyle name="Note 12 21 10" xfId="18601"/>
    <cellStyle name="Note 12 21 10 2" xfId="18602"/>
    <cellStyle name="Note 12 21 10 3" xfId="18603"/>
    <cellStyle name="Note 12 21 10 4" xfId="46916"/>
    <cellStyle name="Note 12 21 11" xfId="18604"/>
    <cellStyle name="Note 12 21 11 2" xfId="18605"/>
    <cellStyle name="Note 12 21 11 3" xfId="18606"/>
    <cellStyle name="Note 12 21 11 4" xfId="46917"/>
    <cellStyle name="Note 12 21 12" xfId="18607"/>
    <cellStyle name="Note 12 21 12 2" xfId="18608"/>
    <cellStyle name="Note 12 21 12 3" xfId="18609"/>
    <cellStyle name="Note 12 21 12 4" xfId="46918"/>
    <cellStyle name="Note 12 21 13" xfId="18610"/>
    <cellStyle name="Note 12 21 13 2" xfId="18611"/>
    <cellStyle name="Note 12 21 13 3" xfId="18612"/>
    <cellStyle name="Note 12 21 13 4" xfId="46919"/>
    <cellStyle name="Note 12 21 14" xfId="18613"/>
    <cellStyle name="Note 12 21 14 2" xfId="18614"/>
    <cellStyle name="Note 12 21 14 3" xfId="18615"/>
    <cellStyle name="Note 12 21 14 4" xfId="46920"/>
    <cellStyle name="Note 12 21 15" xfId="18616"/>
    <cellStyle name="Note 12 21 15 2" xfId="18617"/>
    <cellStyle name="Note 12 21 15 3" xfId="18618"/>
    <cellStyle name="Note 12 21 15 4" xfId="46921"/>
    <cellStyle name="Note 12 21 16" xfId="18619"/>
    <cellStyle name="Note 12 21 16 2" xfId="18620"/>
    <cellStyle name="Note 12 21 16 3" xfId="18621"/>
    <cellStyle name="Note 12 21 16 4" xfId="46922"/>
    <cellStyle name="Note 12 21 17" xfId="18622"/>
    <cellStyle name="Note 12 21 17 2" xfId="18623"/>
    <cellStyle name="Note 12 21 17 3" xfId="18624"/>
    <cellStyle name="Note 12 21 17 4" xfId="46923"/>
    <cellStyle name="Note 12 21 18" xfId="18625"/>
    <cellStyle name="Note 12 21 18 2" xfId="18626"/>
    <cellStyle name="Note 12 21 18 3" xfId="18627"/>
    <cellStyle name="Note 12 21 18 4" xfId="46924"/>
    <cellStyle name="Note 12 21 19" xfId="18628"/>
    <cellStyle name="Note 12 21 19 2" xfId="18629"/>
    <cellStyle name="Note 12 21 19 3" xfId="18630"/>
    <cellStyle name="Note 12 21 19 4" xfId="46925"/>
    <cellStyle name="Note 12 21 2" xfId="18631"/>
    <cellStyle name="Note 12 21 2 2" xfId="18632"/>
    <cellStyle name="Note 12 21 2 3" xfId="18633"/>
    <cellStyle name="Note 12 21 2 4" xfId="46926"/>
    <cellStyle name="Note 12 21 20" xfId="18634"/>
    <cellStyle name="Note 12 21 20 2" xfId="18635"/>
    <cellStyle name="Note 12 21 20 3" xfId="46927"/>
    <cellStyle name="Note 12 21 20 4" xfId="46928"/>
    <cellStyle name="Note 12 21 21" xfId="46929"/>
    <cellStyle name="Note 12 21 22" xfId="46930"/>
    <cellStyle name="Note 12 21 3" xfId="18636"/>
    <cellStyle name="Note 12 21 3 2" xfId="18637"/>
    <cellStyle name="Note 12 21 3 3" xfId="18638"/>
    <cellStyle name="Note 12 21 3 4" xfId="46931"/>
    <cellStyle name="Note 12 21 4" xfId="18639"/>
    <cellStyle name="Note 12 21 4 2" xfId="18640"/>
    <cellStyle name="Note 12 21 4 3" xfId="18641"/>
    <cellStyle name="Note 12 21 4 4" xfId="46932"/>
    <cellStyle name="Note 12 21 5" xfId="18642"/>
    <cellStyle name="Note 12 21 5 2" xfId="18643"/>
    <cellStyle name="Note 12 21 5 3" xfId="18644"/>
    <cellStyle name="Note 12 21 5 4" xfId="46933"/>
    <cellStyle name="Note 12 21 6" xfId="18645"/>
    <cellStyle name="Note 12 21 6 2" xfId="18646"/>
    <cellStyle name="Note 12 21 6 3" xfId="18647"/>
    <cellStyle name="Note 12 21 6 4" xfId="46934"/>
    <cellStyle name="Note 12 21 7" xfId="18648"/>
    <cellStyle name="Note 12 21 7 2" xfId="18649"/>
    <cellStyle name="Note 12 21 7 3" xfId="18650"/>
    <cellStyle name="Note 12 21 7 4" xfId="46935"/>
    <cellStyle name="Note 12 21 8" xfId="18651"/>
    <cellStyle name="Note 12 21 8 2" xfId="18652"/>
    <cellStyle name="Note 12 21 8 3" xfId="18653"/>
    <cellStyle name="Note 12 21 8 4" xfId="46936"/>
    <cellStyle name="Note 12 21 9" xfId="18654"/>
    <cellStyle name="Note 12 21 9 2" xfId="18655"/>
    <cellStyle name="Note 12 21 9 3" xfId="18656"/>
    <cellStyle name="Note 12 21 9 4" xfId="46937"/>
    <cellStyle name="Note 12 22" xfId="18657"/>
    <cellStyle name="Note 12 22 10" xfId="18658"/>
    <cellStyle name="Note 12 22 10 2" xfId="18659"/>
    <cellStyle name="Note 12 22 10 3" xfId="18660"/>
    <cellStyle name="Note 12 22 10 4" xfId="46938"/>
    <cellStyle name="Note 12 22 11" xfId="18661"/>
    <cellStyle name="Note 12 22 11 2" xfId="18662"/>
    <cellStyle name="Note 12 22 11 3" xfId="18663"/>
    <cellStyle name="Note 12 22 11 4" xfId="46939"/>
    <cellStyle name="Note 12 22 12" xfId="18664"/>
    <cellStyle name="Note 12 22 12 2" xfId="18665"/>
    <cellStyle name="Note 12 22 12 3" xfId="18666"/>
    <cellStyle name="Note 12 22 12 4" xfId="46940"/>
    <cellStyle name="Note 12 22 13" xfId="18667"/>
    <cellStyle name="Note 12 22 13 2" xfId="18668"/>
    <cellStyle name="Note 12 22 13 3" xfId="18669"/>
    <cellStyle name="Note 12 22 13 4" xfId="46941"/>
    <cellStyle name="Note 12 22 14" xfId="18670"/>
    <cellStyle name="Note 12 22 14 2" xfId="18671"/>
    <cellStyle name="Note 12 22 14 3" xfId="18672"/>
    <cellStyle name="Note 12 22 14 4" xfId="46942"/>
    <cellStyle name="Note 12 22 15" xfId="18673"/>
    <cellStyle name="Note 12 22 15 2" xfId="18674"/>
    <cellStyle name="Note 12 22 15 3" xfId="18675"/>
    <cellStyle name="Note 12 22 15 4" xfId="46943"/>
    <cellStyle name="Note 12 22 16" xfId="18676"/>
    <cellStyle name="Note 12 22 16 2" xfId="18677"/>
    <cellStyle name="Note 12 22 16 3" xfId="18678"/>
    <cellStyle name="Note 12 22 16 4" xfId="46944"/>
    <cellStyle name="Note 12 22 17" xfId="18679"/>
    <cellStyle name="Note 12 22 17 2" xfId="18680"/>
    <cellStyle name="Note 12 22 17 3" xfId="18681"/>
    <cellStyle name="Note 12 22 17 4" xfId="46945"/>
    <cellStyle name="Note 12 22 18" xfId="18682"/>
    <cellStyle name="Note 12 22 18 2" xfId="18683"/>
    <cellStyle name="Note 12 22 18 3" xfId="18684"/>
    <cellStyle name="Note 12 22 18 4" xfId="46946"/>
    <cellStyle name="Note 12 22 19" xfId="18685"/>
    <cellStyle name="Note 12 22 19 2" xfId="18686"/>
    <cellStyle name="Note 12 22 19 3" xfId="18687"/>
    <cellStyle name="Note 12 22 19 4" xfId="46947"/>
    <cellStyle name="Note 12 22 2" xfId="18688"/>
    <cellStyle name="Note 12 22 2 2" xfId="18689"/>
    <cellStyle name="Note 12 22 2 3" xfId="18690"/>
    <cellStyle name="Note 12 22 2 4" xfId="46948"/>
    <cellStyle name="Note 12 22 20" xfId="18691"/>
    <cellStyle name="Note 12 22 20 2" xfId="18692"/>
    <cellStyle name="Note 12 22 20 3" xfId="46949"/>
    <cellStyle name="Note 12 22 20 4" xfId="46950"/>
    <cellStyle name="Note 12 22 21" xfId="46951"/>
    <cellStyle name="Note 12 22 22" xfId="46952"/>
    <cellStyle name="Note 12 22 3" xfId="18693"/>
    <cellStyle name="Note 12 22 3 2" xfId="18694"/>
    <cellStyle name="Note 12 22 3 3" xfId="18695"/>
    <cellStyle name="Note 12 22 3 4" xfId="46953"/>
    <cellStyle name="Note 12 22 4" xfId="18696"/>
    <cellStyle name="Note 12 22 4 2" xfId="18697"/>
    <cellStyle name="Note 12 22 4 3" xfId="18698"/>
    <cellStyle name="Note 12 22 4 4" xfId="46954"/>
    <cellStyle name="Note 12 22 5" xfId="18699"/>
    <cellStyle name="Note 12 22 5 2" xfId="18700"/>
    <cellStyle name="Note 12 22 5 3" xfId="18701"/>
    <cellStyle name="Note 12 22 5 4" xfId="46955"/>
    <cellStyle name="Note 12 22 6" xfId="18702"/>
    <cellStyle name="Note 12 22 6 2" xfId="18703"/>
    <cellStyle name="Note 12 22 6 3" xfId="18704"/>
    <cellStyle name="Note 12 22 6 4" xfId="46956"/>
    <cellStyle name="Note 12 22 7" xfId="18705"/>
    <cellStyle name="Note 12 22 7 2" xfId="18706"/>
    <cellStyle name="Note 12 22 7 3" xfId="18707"/>
    <cellStyle name="Note 12 22 7 4" xfId="46957"/>
    <cellStyle name="Note 12 22 8" xfId="18708"/>
    <cellStyle name="Note 12 22 8 2" xfId="18709"/>
    <cellStyle name="Note 12 22 8 3" xfId="18710"/>
    <cellStyle name="Note 12 22 8 4" xfId="46958"/>
    <cellStyle name="Note 12 22 9" xfId="18711"/>
    <cellStyle name="Note 12 22 9 2" xfId="18712"/>
    <cellStyle name="Note 12 22 9 3" xfId="18713"/>
    <cellStyle name="Note 12 22 9 4" xfId="46959"/>
    <cellStyle name="Note 12 23" xfId="18714"/>
    <cellStyle name="Note 12 23 10" xfId="18715"/>
    <cellStyle name="Note 12 23 10 2" xfId="18716"/>
    <cellStyle name="Note 12 23 10 3" xfId="18717"/>
    <cellStyle name="Note 12 23 10 4" xfId="46960"/>
    <cellStyle name="Note 12 23 11" xfId="18718"/>
    <cellStyle name="Note 12 23 11 2" xfId="18719"/>
    <cellStyle name="Note 12 23 11 3" xfId="18720"/>
    <cellStyle name="Note 12 23 11 4" xfId="46961"/>
    <cellStyle name="Note 12 23 12" xfId="18721"/>
    <cellStyle name="Note 12 23 12 2" xfId="18722"/>
    <cellStyle name="Note 12 23 12 3" xfId="18723"/>
    <cellStyle name="Note 12 23 12 4" xfId="46962"/>
    <cellStyle name="Note 12 23 13" xfId="18724"/>
    <cellStyle name="Note 12 23 13 2" xfId="18725"/>
    <cellStyle name="Note 12 23 13 3" xfId="18726"/>
    <cellStyle name="Note 12 23 13 4" xfId="46963"/>
    <cellStyle name="Note 12 23 14" xfId="18727"/>
    <cellStyle name="Note 12 23 14 2" xfId="18728"/>
    <cellStyle name="Note 12 23 14 3" xfId="18729"/>
    <cellStyle name="Note 12 23 14 4" xfId="46964"/>
    <cellStyle name="Note 12 23 15" xfId="18730"/>
    <cellStyle name="Note 12 23 15 2" xfId="18731"/>
    <cellStyle name="Note 12 23 15 3" xfId="18732"/>
    <cellStyle name="Note 12 23 15 4" xfId="46965"/>
    <cellStyle name="Note 12 23 16" xfId="18733"/>
    <cellStyle name="Note 12 23 16 2" xfId="18734"/>
    <cellStyle name="Note 12 23 16 3" xfId="18735"/>
    <cellStyle name="Note 12 23 16 4" xfId="46966"/>
    <cellStyle name="Note 12 23 17" xfId="18736"/>
    <cellStyle name="Note 12 23 17 2" xfId="18737"/>
    <cellStyle name="Note 12 23 17 3" xfId="18738"/>
    <cellStyle name="Note 12 23 17 4" xfId="46967"/>
    <cellStyle name="Note 12 23 18" xfId="18739"/>
    <cellStyle name="Note 12 23 18 2" xfId="18740"/>
    <cellStyle name="Note 12 23 18 3" xfId="18741"/>
    <cellStyle name="Note 12 23 18 4" xfId="46968"/>
    <cellStyle name="Note 12 23 19" xfId="18742"/>
    <cellStyle name="Note 12 23 19 2" xfId="18743"/>
    <cellStyle name="Note 12 23 19 3" xfId="18744"/>
    <cellStyle name="Note 12 23 19 4" xfId="46969"/>
    <cellStyle name="Note 12 23 2" xfId="18745"/>
    <cellStyle name="Note 12 23 2 2" xfId="18746"/>
    <cellStyle name="Note 12 23 2 3" xfId="18747"/>
    <cellStyle name="Note 12 23 2 4" xfId="46970"/>
    <cellStyle name="Note 12 23 20" xfId="18748"/>
    <cellStyle name="Note 12 23 20 2" xfId="18749"/>
    <cellStyle name="Note 12 23 20 3" xfId="46971"/>
    <cellStyle name="Note 12 23 20 4" xfId="46972"/>
    <cellStyle name="Note 12 23 21" xfId="46973"/>
    <cellStyle name="Note 12 23 22" xfId="46974"/>
    <cellStyle name="Note 12 23 3" xfId="18750"/>
    <cellStyle name="Note 12 23 3 2" xfId="18751"/>
    <cellStyle name="Note 12 23 3 3" xfId="18752"/>
    <cellStyle name="Note 12 23 3 4" xfId="46975"/>
    <cellStyle name="Note 12 23 4" xfId="18753"/>
    <cellStyle name="Note 12 23 4 2" xfId="18754"/>
    <cellStyle name="Note 12 23 4 3" xfId="18755"/>
    <cellStyle name="Note 12 23 4 4" xfId="46976"/>
    <cellStyle name="Note 12 23 5" xfId="18756"/>
    <cellStyle name="Note 12 23 5 2" xfId="18757"/>
    <cellStyle name="Note 12 23 5 3" xfId="18758"/>
    <cellStyle name="Note 12 23 5 4" xfId="46977"/>
    <cellStyle name="Note 12 23 6" xfId="18759"/>
    <cellStyle name="Note 12 23 6 2" xfId="18760"/>
    <cellStyle name="Note 12 23 6 3" xfId="18761"/>
    <cellStyle name="Note 12 23 6 4" xfId="46978"/>
    <cellStyle name="Note 12 23 7" xfId="18762"/>
    <cellStyle name="Note 12 23 7 2" xfId="18763"/>
    <cellStyle name="Note 12 23 7 3" xfId="18764"/>
    <cellStyle name="Note 12 23 7 4" xfId="46979"/>
    <cellStyle name="Note 12 23 8" xfId="18765"/>
    <cellStyle name="Note 12 23 8 2" xfId="18766"/>
    <cellStyle name="Note 12 23 8 3" xfId="18767"/>
    <cellStyle name="Note 12 23 8 4" xfId="46980"/>
    <cellStyle name="Note 12 23 9" xfId="18768"/>
    <cellStyle name="Note 12 23 9 2" xfId="18769"/>
    <cellStyle name="Note 12 23 9 3" xfId="18770"/>
    <cellStyle name="Note 12 23 9 4" xfId="46981"/>
    <cellStyle name="Note 12 24" xfId="18771"/>
    <cellStyle name="Note 12 24 10" xfId="18772"/>
    <cellStyle name="Note 12 24 10 2" xfId="18773"/>
    <cellStyle name="Note 12 24 10 3" xfId="18774"/>
    <cellStyle name="Note 12 24 10 4" xfId="46982"/>
    <cellStyle name="Note 12 24 11" xfId="18775"/>
    <cellStyle name="Note 12 24 11 2" xfId="18776"/>
    <cellStyle name="Note 12 24 11 3" xfId="18777"/>
    <cellStyle name="Note 12 24 11 4" xfId="46983"/>
    <cellStyle name="Note 12 24 12" xfId="18778"/>
    <cellStyle name="Note 12 24 12 2" xfId="18779"/>
    <cellStyle name="Note 12 24 12 3" xfId="18780"/>
    <cellStyle name="Note 12 24 12 4" xfId="46984"/>
    <cellStyle name="Note 12 24 13" xfId="18781"/>
    <cellStyle name="Note 12 24 13 2" xfId="18782"/>
    <cellStyle name="Note 12 24 13 3" xfId="18783"/>
    <cellStyle name="Note 12 24 13 4" xfId="46985"/>
    <cellStyle name="Note 12 24 14" xfId="18784"/>
    <cellStyle name="Note 12 24 14 2" xfId="18785"/>
    <cellStyle name="Note 12 24 14 3" xfId="18786"/>
    <cellStyle name="Note 12 24 14 4" xfId="46986"/>
    <cellStyle name="Note 12 24 15" xfId="18787"/>
    <cellStyle name="Note 12 24 15 2" xfId="18788"/>
    <cellStyle name="Note 12 24 15 3" xfId="18789"/>
    <cellStyle name="Note 12 24 15 4" xfId="46987"/>
    <cellStyle name="Note 12 24 16" xfId="18790"/>
    <cellStyle name="Note 12 24 16 2" xfId="18791"/>
    <cellStyle name="Note 12 24 16 3" xfId="18792"/>
    <cellStyle name="Note 12 24 16 4" xfId="46988"/>
    <cellStyle name="Note 12 24 17" xfId="18793"/>
    <cellStyle name="Note 12 24 17 2" xfId="18794"/>
    <cellStyle name="Note 12 24 17 3" xfId="18795"/>
    <cellStyle name="Note 12 24 17 4" xfId="46989"/>
    <cellStyle name="Note 12 24 18" xfId="18796"/>
    <cellStyle name="Note 12 24 18 2" xfId="18797"/>
    <cellStyle name="Note 12 24 18 3" xfId="18798"/>
    <cellStyle name="Note 12 24 18 4" xfId="46990"/>
    <cellStyle name="Note 12 24 19" xfId="18799"/>
    <cellStyle name="Note 12 24 19 2" xfId="18800"/>
    <cellStyle name="Note 12 24 19 3" xfId="18801"/>
    <cellStyle name="Note 12 24 19 4" xfId="46991"/>
    <cellStyle name="Note 12 24 2" xfId="18802"/>
    <cellStyle name="Note 12 24 2 2" xfId="18803"/>
    <cellStyle name="Note 12 24 2 3" xfId="18804"/>
    <cellStyle name="Note 12 24 2 4" xfId="46992"/>
    <cellStyle name="Note 12 24 20" xfId="18805"/>
    <cellStyle name="Note 12 24 20 2" xfId="18806"/>
    <cellStyle name="Note 12 24 20 3" xfId="46993"/>
    <cellStyle name="Note 12 24 20 4" xfId="46994"/>
    <cellStyle name="Note 12 24 21" xfId="46995"/>
    <cellStyle name="Note 12 24 22" xfId="46996"/>
    <cellStyle name="Note 12 24 3" xfId="18807"/>
    <cellStyle name="Note 12 24 3 2" xfId="18808"/>
    <cellStyle name="Note 12 24 3 3" xfId="18809"/>
    <cellStyle name="Note 12 24 3 4" xfId="46997"/>
    <cellStyle name="Note 12 24 4" xfId="18810"/>
    <cellStyle name="Note 12 24 4 2" xfId="18811"/>
    <cellStyle name="Note 12 24 4 3" xfId="18812"/>
    <cellStyle name="Note 12 24 4 4" xfId="46998"/>
    <cellStyle name="Note 12 24 5" xfId="18813"/>
    <cellStyle name="Note 12 24 5 2" xfId="18814"/>
    <cellStyle name="Note 12 24 5 3" xfId="18815"/>
    <cellStyle name="Note 12 24 5 4" xfId="46999"/>
    <cellStyle name="Note 12 24 6" xfId="18816"/>
    <cellStyle name="Note 12 24 6 2" xfId="18817"/>
    <cellStyle name="Note 12 24 6 3" xfId="18818"/>
    <cellStyle name="Note 12 24 6 4" xfId="47000"/>
    <cellStyle name="Note 12 24 7" xfId="18819"/>
    <cellStyle name="Note 12 24 7 2" xfId="18820"/>
    <cellStyle name="Note 12 24 7 3" xfId="18821"/>
    <cellStyle name="Note 12 24 7 4" xfId="47001"/>
    <cellStyle name="Note 12 24 8" xfId="18822"/>
    <cellStyle name="Note 12 24 8 2" xfId="18823"/>
    <cellStyle name="Note 12 24 8 3" xfId="18824"/>
    <cellStyle name="Note 12 24 8 4" xfId="47002"/>
    <cellStyle name="Note 12 24 9" xfId="18825"/>
    <cellStyle name="Note 12 24 9 2" xfId="18826"/>
    <cellStyle name="Note 12 24 9 3" xfId="18827"/>
    <cellStyle name="Note 12 24 9 4" xfId="47003"/>
    <cellStyle name="Note 12 25" xfId="18828"/>
    <cellStyle name="Note 12 25 10" xfId="18829"/>
    <cellStyle name="Note 12 25 10 2" xfId="18830"/>
    <cellStyle name="Note 12 25 10 3" xfId="18831"/>
    <cellStyle name="Note 12 25 10 4" xfId="47004"/>
    <cellStyle name="Note 12 25 11" xfId="18832"/>
    <cellStyle name="Note 12 25 11 2" xfId="18833"/>
    <cellStyle name="Note 12 25 11 3" xfId="18834"/>
    <cellStyle name="Note 12 25 11 4" xfId="47005"/>
    <cellStyle name="Note 12 25 12" xfId="18835"/>
    <cellStyle name="Note 12 25 12 2" xfId="18836"/>
    <cellStyle name="Note 12 25 12 3" xfId="18837"/>
    <cellStyle name="Note 12 25 12 4" xfId="47006"/>
    <cellStyle name="Note 12 25 13" xfId="18838"/>
    <cellStyle name="Note 12 25 13 2" xfId="18839"/>
    <cellStyle name="Note 12 25 13 3" xfId="18840"/>
    <cellStyle name="Note 12 25 13 4" xfId="47007"/>
    <cellStyle name="Note 12 25 14" xfId="18841"/>
    <cellStyle name="Note 12 25 14 2" xfId="18842"/>
    <cellStyle name="Note 12 25 14 3" xfId="18843"/>
    <cellStyle name="Note 12 25 14 4" xfId="47008"/>
    <cellStyle name="Note 12 25 15" xfId="18844"/>
    <cellStyle name="Note 12 25 15 2" xfId="18845"/>
    <cellStyle name="Note 12 25 15 3" xfId="18846"/>
    <cellStyle name="Note 12 25 15 4" xfId="47009"/>
    <cellStyle name="Note 12 25 16" xfId="18847"/>
    <cellStyle name="Note 12 25 16 2" xfId="18848"/>
    <cellStyle name="Note 12 25 16 3" xfId="18849"/>
    <cellStyle name="Note 12 25 16 4" xfId="47010"/>
    <cellStyle name="Note 12 25 17" xfId="18850"/>
    <cellStyle name="Note 12 25 17 2" xfId="18851"/>
    <cellStyle name="Note 12 25 17 3" xfId="18852"/>
    <cellStyle name="Note 12 25 17 4" xfId="47011"/>
    <cellStyle name="Note 12 25 18" xfId="18853"/>
    <cellStyle name="Note 12 25 18 2" xfId="18854"/>
    <cellStyle name="Note 12 25 18 3" xfId="18855"/>
    <cellStyle name="Note 12 25 18 4" xfId="47012"/>
    <cellStyle name="Note 12 25 19" xfId="18856"/>
    <cellStyle name="Note 12 25 19 2" xfId="18857"/>
    <cellStyle name="Note 12 25 19 3" xfId="18858"/>
    <cellStyle name="Note 12 25 19 4" xfId="47013"/>
    <cellStyle name="Note 12 25 2" xfId="18859"/>
    <cellStyle name="Note 12 25 2 2" xfId="18860"/>
    <cellStyle name="Note 12 25 2 3" xfId="18861"/>
    <cellStyle name="Note 12 25 2 4" xfId="47014"/>
    <cellStyle name="Note 12 25 20" xfId="18862"/>
    <cellStyle name="Note 12 25 20 2" xfId="18863"/>
    <cellStyle name="Note 12 25 20 3" xfId="47015"/>
    <cellStyle name="Note 12 25 20 4" xfId="47016"/>
    <cellStyle name="Note 12 25 21" xfId="47017"/>
    <cellStyle name="Note 12 25 22" xfId="47018"/>
    <cellStyle name="Note 12 25 3" xfId="18864"/>
    <cellStyle name="Note 12 25 3 2" xfId="18865"/>
    <cellStyle name="Note 12 25 3 3" xfId="18866"/>
    <cellStyle name="Note 12 25 3 4" xfId="47019"/>
    <cellStyle name="Note 12 25 4" xfId="18867"/>
    <cellStyle name="Note 12 25 4 2" xfId="18868"/>
    <cellStyle name="Note 12 25 4 3" xfId="18869"/>
    <cellStyle name="Note 12 25 4 4" xfId="47020"/>
    <cellStyle name="Note 12 25 5" xfId="18870"/>
    <cellStyle name="Note 12 25 5 2" xfId="18871"/>
    <cellStyle name="Note 12 25 5 3" xfId="18872"/>
    <cellStyle name="Note 12 25 5 4" xfId="47021"/>
    <cellStyle name="Note 12 25 6" xfId="18873"/>
    <cellStyle name="Note 12 25 6 2" xfId="18874"/>
    <cellStyle name="Note 12 25 6 3" xfId="18875"/>
    <cellStyle name="Note 12 25 6 4" xfId="47022"/>
    <cellStyle name="Note 12 25 7" xfId="18876"/>
    <cellStyle name="Note 12 25 7 2" xfId="18877"/>
    <cellStyle name="Note 12 25 7 3" xfId="18878"/>
    <cellStyle name="Note 12 25 7 4" xfId="47023"/>
    <cellStyle name="Note 12 25 8" xfId="18879"/>
    <cellStyle name="Note 12 25 8 2" xfId="18880"/>
    <cellStyle name="Note 12 25 8 3" xfId="18881"/>
    <cellStyle name="Note 12 25 8 4" xfId="47024"/>
    <cellStyle name="Note 12 25 9" xfId="18882"/>
    <cellStyle name="Note 12 25 9 2" xfId="18883"/>
    <cellStyle name="Note 12 25 9 3" xfId="18884"/>
    <cellStyle name="Note 12 25 9 4" xfId="47025"/>
    <cellStyle name="Note 12 26" xfId="18885"/>
    <cellStyle name="Note 12 26 10" xfId="18886"/>
    <cellStyle name="Note 12 26 10 2" xfId="18887"/>
    <cellStyle name="Note 12 26 10 3" xfId="18888"/>
    <cellStyle name="Note 12 26 10 4" xfId="47026"/>
    <cellStyle name="Note 12 26 11" xfId="18889"/>
    <cellStyle name="Note 12 26 11 2" xfId="18890"/>
    <cellStyle name="Note 12 26 11 3" xfId="18891"/>
    <cellStyle name="Note 12 26 11 4" xfId="47027"/>
    <cellStyle name="Note 12 26 12" xfId="18892"/>
    <cellStyle name="Note 12 26 12 2" xfId="18893"/>
    <cellStyle name="Note 12 26 12 3" xfId="18894"/>
    <cellStyle name="Note 12 26 12 4" xfId="47028"/>
    <cellStyle name="Note 12 26 13" xfId="18895"/>
    <cellStyle name="Note 12 26 13 2" xfId="18896"/>
    <cellStyle name="Note 12 26 13 3" xfId="18897"/>
    <cellStyle name="Note 12 26 13 4" xfId="47029"/>
    <cellStyle name="Note 12 26 14" xfId="18898"/>
    <cellStyle name="Note 12 26 14 2" xfId="18899"/>
    <cellStyle name="Note 12 26 14 3" xfId="18900"/>
    <cellStyle name="Note 12 26 14 4" xfId="47030"/>
    <cellStyle name="Note 12 26 15" xfId="18901"/>
    <cellStyle name="Note 12 26 15 2" xfId="18902"/>
    <cellStyle name="Note 12 26 15 3" xfId="18903"/>
    <cellStyle name="Note 12 26 15 4" xfId="47031"/>
    <cellStyle name="Note 12 26 16" xfId="18904"/>
    <cellStyle name="Note 12 26 16 2" xfId="18905"/>
    <cellStyle name="Note 12 26 16 3" xfId="18906"/>
    <cellStyle name="Note 12 26 16 4" xfId="47032"/>
    <cellStyle name="Note 12 26 17" xfId="18907"/>
    <cellStyle name="Note 12 26 17 2" xfId="18908"/>
    <cellStyle name="Note 12 26 17 3" xfId="18909"/>
    <cellStyle name="Note 12 26 17 4" xfId="47033"/>
    <cellStyle name="Note 12 26 18" xfId="18910"/>
    <cellStyle name="Note 12 26 18 2" xfId="18911"/>
    <cellStyle name="Note 12 26 18 3" xfId="18912"/>
    <cellStyle name="Note 12 26 18 4" xfId="47034"/>
    <cellStyle name="Note 12 26 19" xfId="18913"/>
    <cellStyle name="Note 12 26 19 2" xfId="18914"/>
    <cellStyle name="Note 12 26 19 3" xfId="18915"/>
    <cellStyle name="Note 12 26 19 4" xfId="47035"/>
    <cellStyle name="Note 12 26 2" xfId="18916"/>
    <cellStyle name="Note 12 26 2 10" xfId="18917"/>
    <cellStyle name="Note 12 26 2 10 2" xfId="18918"/>
    <cellStyle name="Note 12 26 2 10 3" xfId="18919"/>
    <cellStyle name="Note 12 26 2 10 4" xfId="47036"/>
    <cellStyle name="Note 12 26 2 11" xfId="18920"/>
    <cellStyle name="Note 12 26 2 11 2" xfId="18921"/>
    <cellStyle name="Note 12 26 2 11 3" xfId="18922"/>
    <cellStyle name="Note 12 26 2 11 4" xfId="47037"/>
    <cellStyle name="Note 12 26 2 12" xfId="18923"/>
    <cellStyle name="Note 12 26 2 12 2" xfId="18924"/>
    <cellStyle name="Note 12 26 2 12 3" xfId="18925"/>
    <cellStyle name="Note 12 26 2 12 4" xfId="47038"/>
    <cellStyle name="Note 12 26 2 13" xfId="18926"/>
    <cellStyle name="Note 12 26 2 13 2" xfId="18927"/>
    <cellStyle name="Note 12 26 2 13 3" xfId="18928"/>
    <cellStyle name="Note 12 26 2 13 4" xfId="47039"/>
    <cellStyle name="Note 12 26 2 14" xfId="18929"/>
    <cellStyle name="Note 12 26 2 14 2" xfId="18930"/>
    <cellStyle name="Note 12 26 2 14 3" xfId="18931"/>
    <cellStyle name="Note 12 26 2 14 4" xfId="47040"/>
    <cellStyle name="Note 12 26 2 15" xfId="18932"/>
    <cellStyle name="Note 12 26 2 15 2" xfId="18933"/>
    <cellStyle name="Note 12 26 2 15 3" xfId="18934"/>
    <cellStyle name="Note 12 26 2 15 4" xfId="47041"/>
    <cellStyle name="Note 12 26 2 16" xfId="18935"/>
    <cellStyle name="Note 12 26 2 16 2" xfId="18936"/>
    <cellStyle name="Note 12 26 2 16 3" xfId="18937"/>
    <cellStyle name="Note 12 26 2 16 4" xfId="47042"/>
    <cellStyle name="Note 12 26 2 17" xfId="18938"/>
    <cellStyle name="Note 12 26 2 17 2" xfId="18939"/>
    <cellStyle name="Note 12 26 2 17 3" xfId="18940"/>
    <cellStyle name="Note 12 26 2 17 4" xfId="47043"/>
    <cellStyle name="Note 12 26 2 18" xfId="18941"/>
    <cellStyle name="Note 12 26 2 18 2" xfId="18942"/>
    <cellStyle name="Note 12 26 2 18 3" xfId="18943"/>
    <cellStyle name="Note 12 26 2 18 4" xfId="47044"/>
    <cellStyle name="Note 12 26 2 19" xfId="18944"/>
    <cellStyle name="Note 12 26 2 19 2" xfId="18945"/>
    <cellStyle name="Note 12 26 2 19 3" xfId="18946"/>
    <cellStyle name="Note 12 26 2 19 4" xfId="47045"/>
    <cellStyle name="Note 12 26 2 2" xfId="18947"/>
    <cellStyle name="Note 12 26 2 2 10" xfId="18948"/>
    <cellStyle name="Note 12 26 2 2 10 2" xfId="18949"/>
    <cellStyle name="Note 12 26 2 2 10 3" xfId="18950"/>
    <cellStyle name="Note 12 26 2 2 10 4" xfId="47046"/>
    <cellStyle name="Note 12 26 2 2 11" xfId="18951"/>
    <cellStyle name="Note 12 26 2 2 11 2" xfId="18952"/>
    <cellStyle name="Note 12 26 2 2 11 3" xfId="18953"/>
    <cellStyle name="Note 12 26 2 2 11 4" xfId="47047"/>
    <cellStyle name="Note 12 26 2 2 12" xfId="18954"/>
    <cellStyle name="Note 12 26 2 2 12 2" xfId="18955"/>
    <cellStyle name="Note 12 26 2 2 12 3" xfId="18956"/>
    <cellStyle name="Note 12 26 2 2 12 4" xfId="47048"/>
    <cellStyle name="Note 12 26 2 2 13" xfId="18957"/>
    <cellStyle name="Note 12 26 2 2 13 2" xfId="18958"/>
    <cellStyle name="Note 12 26 2 2 13 3" xfId="18959"/>
    <cellStyle name="Note 12 26 2 2 13 4" xfId="47049"/>
    <cellStyle name="Note 12 26 2 2 14" xfId="18960"/>
    <cellStyle name="Note 12 26 2 2 14 2" xfId="18961"/>
    <cellStyle name="Note 12 26 2 2 14 3" xfId="18962"/>
    <cellStyle name="Note 12 26 2 2 14 4" xfId="47050"/>
    <cellStyle name="Note 12 26 2 2 15" xfId="18963"/>
    <cellStyle name="Note 12 26 2 2 15 2" xfId="18964"/>
    <cellStyle name="Note 12 26 2 2 15 3" xfId="18965"/>
    <cellStyle name="Note 12 26 2 2 15 4" xfId="47051"/>
    <cellStyle name="Note 12 26 2 2 16" xfId="18966"/>
    <cellStyle name="Note 12 26 2 2 16 2" xfId="18967"/>
    <cellStyle name="Note 12 26 2 2 16 3" xfId="18968"/>
    <cellStyle name="Note 12 26 2 2 16 4" xfId="47052"/>
    <cellStyle name="Note 12 26 2 2 17" xfId="18969"/>
    <cellStyle name="Note 12 26 2 2 17 2" xfId="18970"/>
    <cellStyle name="Note 12 26 2 2 17 3" xfId="18971"/>
    <cellStyle name="Note 12 26 2 2 17 4" xfId="47053"/>
    <cellStyle name="Note 12 26 2 2 18" xfId="18972"/>
    <cellStyle name="Note 12 26 2 2 18 2" xfId="18973"/>
    <cellStyle name="Note 12 26 2 2 18 3" xfId="18974"/>
    <cellStyle name="Note 12 26 2 2 18 4" xfId="47054"/>
    <cellStyle name="Note 12 26 2 2 19" xfId="18975"/>
    <cellStyle name="Note 12 26 2 2 19 2" xfId="18976"/>
    <cellStyle name="Note 12 26 2 2 19 3" xfId="18977"/>
    <cellStyle name="Note 12 26 2 2 19 4" xfId="47055"/>
    <cellStyle name="Note 12 26 2 2 2" xfId="18978"/>
    <cellStyle name="Note 12 26 2 2 2 2" xfId="18979"/>
    <cellStyle name="Note 12 26 2 2 2 3" xfId="18980"/>
    <cellStyle name="Note 12 26 2 2 2 4" xfId="47056"/>
    <cellStyle name="Note 12 26 2 2 20" xfId="18981"/>
    <cellStyle name="Note 12 26 2 2 20 2" xfId="18982"/>
    <cellStyle name="Note 12 26 2 2 20 3" xfId="47057"/>
    <cellStyle name="Note 12 26 2 2 20 4" xfId="47058"/>
    <cellStyle name="Note 12 26 2 2 21" xfId="47059"/>
    <cellStyle name="Note 12 26 2 2 22" xfId="47060"/>
    <cellStyle name="Note 12 26 2 2 3" xfId="18983"/>
    <cellStyle name="Note 12 26 2 2 3 2" xfId="18984"/>
    <cellStyle name="Note 12 26 2 2 3 3" xfId="18985"/>
    <cellStyle name="Note 12 26 2 2 3 4" xfId="47061"/>
    <cellStyle name="Note 12 26 2 2 4" xfId="18986"/>
    <cellStyle name="Note 12 26 2 2 4 2" xfId="18987"/>
    <cellStyle name="Note 12 26 2 2 4 3" xfId="18988"/>
    <cellStyle name="Note 12 26 2 2 4 4" xfId="47062"/>
    <cellStyle name="Note 12 26 2 2 5" xfId="18989"/>
    <cellStyle name="Note 12 26 2 2 5 2" xfId="18990"/>
    <cellStyle name="Note 12 26 2 2 5 3" xfId="18991"/>
    <cellStyle name="Note 12 26 2 2 5 4" xfId="47063"/>
    <cellStyle name="Note 12 26 2 2 6" xfId="18992"/>
    <cellStyle name="Note 12 26 2 2 6 2" xfId="18993"/>
    <cellStyle name="Note 12 26 2 2 6 3" xfId="18994"/>
    <cellStyle name="Note 12 26 2 2 6 4" xfId="47064"/>
    <cellStyle name="Note 12 26 2 2 7" xfId="18995"/>
    <cellStyle name="Note 12 26 2 2 7 2" xfId="18996"/>
    <cellStyle name="Note 12 26 2 2 7 3" xfId="18997"/>
    <cellStyle name="Note 12 26 2 2 7 4" xfId="47065"/>
    <cellStyle name="Note 12 26 2 2 8" xfId="18998"/>
    <cellStyle name="Note 12 26 2 2 8 2" xfId="18999"/>
    <cellStyle name="Note 12 26 2 2 8 3" xfId="19000"/>
    <cellStyle name="Note 12 26 2 2 8 4" xfId="47066"/>
    <cellStyle name="Note 12 26 2 2 9" xfId="19001"/>
    <cellStyle name="Note 12 26 2 2 9 2" xfId="19002"/>
    <cellStyle name="Note 12 26 2 2 9 3" xfId="19003"/>
    <cellStyle name="Note 12 26 2 2 9 4" xfId="47067"/>
    <cellStyle name="Note 12 26 2 20" xfId="19004"/>
    <cellStyle name="Note 12 26 2 20 2" xfId="19005"/>
    <cellStyle name="Note 12 26 2 20 3" xfId="19006"/>
    <cellStyle name="Note 12 26 2 20 4" xfId="47068"/>
    <cellStyle name="Note 12 26 2 21" xfId="19007"/>
    <cellStyle name="Note 12 26 2 21 2" xfId="19008"/>
    <cellStyle name="Note 12 26 2 21 3" xfId="19009"/>
    <cellStyle name="Note 12 26 2 21 4" xfId="47069"/>
    <cellStyle name="Note 12 26 2 22" xfId="19010"/>
    <cellStyle name="Note 12 26 2 22 2" xfId="19011"/>
    <cellStyle name="Note 12 26 2 22 3" xfId="19012"/>
    <cellStyle name="Note 12 26 2 22 4" xfId="47070"/>
    <cellStyle name="Note 12 26 2 23" xfId="19013"/>
    <cellStyle name="Note 12 26 2 23 2" xfId="19014"/>
    <cellStyle name="Note 12 26 2 23 3" xfId="47071"/>
    <cellStyle name="Note 12 26 2 23 4" xfId="47072"/>
    <cellStyle name="Note 12 26 2 24" xfId="47073"/>
    <cellStyle name="Note 12 26 2 25" xfId="47074"/>
    <cellStyle name="Note 12 26 2 3" xfId="19015"/>
    <cellStyle name="Note 12 26 2 3 10" xfId="19016"/>
    <cellStyle name="Note 12 26 2 3 10 2" xfId="19017"/>
    <cellStyle name="Note 12 26 2 3 10 3" xfId="19018"/>
    <cellStyle name="Note 12 26 2 3 10 4" xfId="47075"/>
    <cellStyle name="Note 12 26 2 3 11" xfId="19019"/>
    <cellStyle name="Note 12 26 2 3 11 2" xfId="19020"/>
    <cellStyle name="Note 12 26 2 3 11 3" xfId="19021"/>
    <cellStyle name="Note 12 26 2 3 11 4" xfId="47076"/>
    <cellStyle name="Note 12 26 2 3 12" xfId="19022"/>
    <cellStyle name="Note 12 26 2 3 12 2" xfId="19023"/>
    <cellStyle name="Note 12 26 2 3 12 3" xfId="19024"/>
    <cellStyle name="Note 12 26 2 3 12 4" xfId="47077"/>
    <cellStyle name="Note 12 26 2 3 13" xfId="19025"/>
    <cellStyle name="Note 12 26 2 3 13 2" xfId="19026"/>
    <cellStyle name="Note 12 26 2 3 13 3" xfId="19027"/>
    <cellStyle name="Note 12 26 2 3 13 4" xfId="47078"/>
    <cellStyle name="Note 12 26 2 3 14" xfId="19028"/>
    <cellStyle name="Note 12 26 2 3 14 2" xfId="19029"/>
    <cellStyle name="Note 12 26 2 3 14 3" xfId="19030"/>
    <cellStyle name="Note 12 26 2 3 14 4" xfId="47079"/>
    <cellStyle name="Note 12 26 2 3 15" xfId="19031"/>
    <cellStyle name="Note 12 26 2 3 15 2" xfId="19032"/>
    <cellStyle name="Note 12 26 2 3 15 3" xfId="19033"/>
    <cellStyle name="Note 12 26 2 3 15 4" xfId="47080"/>
    <cellStyle name="Note 12 26 2 3 16" xfId="19034"/>
    <cellStyle name="Note 12 26 2 3 16 2" xfId="19035"/>
    <cellStyle name="Note 12 26 2 3 16 3" xfId="19036"/>
    <cellStyle name="Note 12 26 2 3 16 4" xfId="47081"/>
    <cellStyle name="Note 12 26 2 3 17" xfId="19037"/>
    <cellStyle name="Note 12 26 2 3 17 2" xfId="19038"/>
    <cellStyle name="Note 12 26 2 3 17 3" xfId="19039"/>
    <cellStyle name="Note 12 26 2 3 17 4" xfId="47082"/>
    <cellStyle name="Note 12 26 2 3 18" xfId="19040"/>
    <cellStyle name="Note 12 26 2 3 18 2" xfId="19041"/>
    <cellStyle name="Note 12 26 2 3 18 3" xfId="19042"/>
    <cellStyle name="Note 12 26 2 3 18 4" xfId="47083"/>
    <cellStyle name="Note 12 26 2 3 19" xfId="19043"/>
    <cellStyle name="Note 12 26 2 3 19 2" xfId="19044"/>
    <cellStyle name="Note 12 26 2 3 19 3" xfId="19045"/>
    <cellStyle name="Note 12 26 2 3 19 4" xfId="47084"/>
    <cellStyle name="Note 12 26 2 3 2" xfId="19046"/>
    <cellStyle name="Note 12 26 2 3 2 2" xfId="19047"/>
    <cellStyle name="Note 12 26 2 3 2 3" xfId="19048"/>
    <cellStyle name="Note 12 26 2 3 2 4" xfId="47085"/>
    <cellStyle name="Note 12 26 2 3 20" xfId="19049"/>
    <cellStyle name="Note 12 26 2 3 20 2" xfId="19050"/>
    <cellStyle name="Note 12 26 2 3 20 3" xfId="47086"/>
    <cellStyle name="Note 12 26 2 3 20 4" xfId="47087"/>
    <cellStyle name="Note 12 26 2 3 21" xfId="47088"/>
    <cellStyle name="Note 12 26 2 3 22" xfId="47089"/>
    <cellStyle name="Note 12 26 2 3 3" xfId="19051"/>
    <cellStyle name="Note 12 26 2 3 3 2" xfId="19052"/>
    <cellStyle name="Note 12 26 2 3 3 3" xfId="19053"/>
    <cellStyle name="Note 12 26 2 3 3 4" xfId="47090"/>
    <cellStyle name="Note 12 26 2 3 4" xfId="19054"/>
    <cellStyle name="Note 12 26 2 3 4 2" xfId="19055"/>
    <cellStyle name="Note 12 26 2 3 4 3" xfId="19056"/>
    <cellStyle name="Note 12 26 2 3 4 4" xfId="47091"/>
    <cellStyle name="Note 12 26 2 3 5" xfId="19057"/>
    <cellStyle name="Note 12 26 2 3 5 2" xfId="19058"/>
    <cellStyle name="Note 12 26 2 3 5 3" xfId="19059"/>
    <cellStyle name="Note 12 26 2 3 5 4" xfId="47092"/>
    <cellStyle name="Note 12 26 2 3 6" xfId="19060"/>
    <cellStyle name="Note 12 26 2 3 6 2" xfId="19061"/>
    <cellStyle name="Note 12 26 2 3 6 3" xfId="19062"/>
    <cellStyle name="Note 12 26 2 3 6 4" xfId="47093"/>
    <cellStyle name="Note 12 26 2 3 7" xfId="19063"/>
    <cellStyle name="Note 12 26 2 3 7 2" xfId="19064"/>
    <cellStyle name="Note 12 26 2 3 7 3" xfId="19065"/>
    <cellStyle name="Note 12 26 2 3 7 4" xfId="47094"/>
    <cellStyle name="Note 12 26 2 3 8" xfId="19066"/>
    <cellStyle name="Note 12 26 2 3 8 2" xfId="19067"/>
    <cellStyle name="Note 12 26 2 3 8 3" xfId="19068"/>
    <cellStyle name="Note 12 26 2 3 8 4" xfId="47095"/>
    <cellStyle name="Note 12 26 2 3 9" xfId="19069"/>
    <cellStyle name="Note 12 26 2 3 9 2" xfId="19070"/>
    <cellStyle name="Note 12 26 2 3 9 3" xfId="19071"/>
    <cellStyle name="Note 12 26 2 3 9 4" xfId="47096"/>
    <cellStyle name="Note 12 26 2 4" xfId="19072"/>
    <cellStyle name="Note 12 26 2 4 10" xfId="19073"/>
    <cellStyle name="Note 12 26 2 4 10 2" xfId="19074"/>
    <cellStyle name="Note 12 26 2 4 10 3" xfId="19075"/>
    <cellStyle name="Note 12 26 2 4 10 4" xfId="47097"/>
    <cellStyle name="Note 12 26 2 4 11" xfId="19076"/>
    <cellStyle name="Note 12 26 2 4 11 2" xfId="19077"/>
    <cellStyle name="Note 12 26 2 4 11 3" xfId="19078"/>
    <cellStyle name="Note 12 26 2 4 11 4" xfId="47098"/>
    <cellStyle name="Note 12 26 2 4 12" xfId="19079"/>
    <cellStyle name="Note 12 26 2 4 12 2" xfId="19080"/>
    <cellStyle name="Note 12 26 2 4 12 3" xfId="19081"/>
    <cellStyle name="Note 12 26 2 4 12 4" xfId="47099"/>
    <cellStyle name="Note 12 26 2 4 13" xfId="19082"/>
    <cellStyle name="Note 12 26 2 4 13 2" xfId="19083"/>
    <cellStyle name="Note 12 26 2 4 13 3" xfId="19084"/>
    <cellStyle name="Note 12 26 2 4 13 4" xfId="47100"/>
    <cellStyle name="Note 12 26 2 4 14" xfId="19085"/>
    <cellStyle name="Note 12 26 2 4 14 2" xfId="19086"/>
    <cellStyle name="Note 12 26 2 4 14 3" xfId="19087"/>
    <cellStyle name="Note 12 26 2 4 14 4" xfId="47101"/>
    <cellStyle name="Note 12 26 2 4 15" xfId="19088"/>
    <cellStyle name="Note 12 26 2 4 15 2" xfId="19089"/>
    <cellStyle name="Note 12 26 2 4 15 3" xfId="19090"/>
    <cellStyle name="Note 12 26 2 4 15 4" xfId="47102"/>
    <cellStyle name="Note 12 26 2 4 16" xfId="19091"/>
    <cellStyle name="Note 12 26 2 4 16 2" xfId="19092"/>
    <cellStyle name="Note 12 26 2 4 16 3" xfId="19093"/>
    <cellStyle name="Note 12 26 2 4 16 4" xfId="47103"/>
    <cellStyle name="Note 12 26 2 4 17" xfId="19094"/>
    <cellStyle name="Note 12 26 2 4 17 2" xfId="19095"/>
    <cellStyle name="Note 12 26 2 4 17 3" xfId="19096"/>
    <cellStyle name="Note 12 26 2 4 17 4" xfId="47104"/>
    <cellStyle name="Note 12 26 2 4 18" xfId="19097"/>
    <cellStyle name="Note 12 26 2 4 18 2" xfId="19098"/>
    <cellStyle name="Note 12 26 2 4 18 3" xfId="19099"/>
    <cellStyle name="Note 12 26 2 4 18 4" xfId="47105"/>
    <cellStyle name="Note 12 26 2 4 19" xfId="19100"/>
    <cellStyle name="Note 12 26 2 4 19 2" xfId="19101"/>
    <cellStyle name="Note 12 26 2 4 19 3" xfId="19102"/>
    <cellStyle name="Note 12 26 2 4 19 4" xfId="47106"/>
    <cellStyle name="Note 12 26 2 4 2" xfId="19103"/>
    <cellStyle name="Note 12 26 2 4 2 2" xfId="19104"/>
    <cellStyle name="Note 12 26 2 4 2 3" xfId="19105"/>
    <cellStyle name="Note 12 26 2 4 2 4" xfId="47107"/>
    <cellStyle name="Note 12 26 2 4 20" xfId="19106"/>
    <cellStyle name="Note 12 26 2 4 20 2" xfId="19107"/>
    <cellStyle name="Note 12 26 2 4 20 3" xfId="47108"/>
    <cellStyle name="Note 12 26 2 4 20 4" xfId="47109"/>
    <cellStyle name="Note 12 26 2 4 21" xfId="47110"/>
    <cellStyle name="Note 12 26 2 4 22" xfId="47111"/>
    <cellStyle name="Note 12 26 2 4 3" xfId="19108"/>
    <cellStyle name="Note 12 26 2 4 3 2" xfId="19109"/>
    <cellStyle name="Note 12 26 2 4 3 3" xfId="19110"/>
    <cellStyle name="Note 12 26 2 4 3 4" xfId="47112"/>
    <cellStyle name="Note 12 26 2 4 4" xfId="19111"/>
    <cellStyle name="Note 12 26 2 4 4 2" xfId="19112"/>
    <cellStyle name="Note 12 26 2 4 4 3" xfId="19113"/>
    <cellStyle name="Note 12 26 2 4 4 4" xfId="47113"/>
    <cellStyle name="Note 12 26 2 4 5" xfId="19114"/>
    <cellStyle name="Note 12 26 2 4 5 2" xfId="19115"/>
    <cellStyle name="Note 12 26 2 4 5 3" xfId="19116"/>
    <cellStyle name="Note 12 26 2 4 5 4" xfId="47114"/>
    <cellStyle name="Note 12 26 2 4 6" xfId="19117"/>
    <cellStyle name="Note 12 26 2 4 6 2" xfId="19118"/>
    <cellStyle name="Note 12 26 2 4 6 3" xfId="19119"/>
    <cellStyle name="Note 12 26 2 4 6 4" xfId="47115"/>
    <cellStyle name="Note 12 26 2 4 7" xfId="19120"/>
    <cellStyle name="Note 12 26 2 4 7 2" xfId="19121"/>
    <cellStyle name="Note 12 26 2 4 7 3" xfId="19122"/>
    <cellStyle name="Note 12 26 2 4 7 4" xfId="47116"/>
    <cellStyle name="Note 12 26 2 4 8" xfId="19123"/>
    <cellStyle name="Note 12 26 2 4 8 2" xfId="19124"/>
    <cellStyle name="Note 12 26 2 4 8 3" xfId="19125"/>
    <cellStyle name="Note 12 26 2 4 8 4" xfId="47117"/>
    <cellStyle name="Note 12 26 2 4 9" xfId="19126"/>
    <cellStyle name="Note 12 26 2 4 9 2" xfId="19127"/>
    <cellStyle name="Note 12 26 2 4 9 3" xfId="19128"/>
    <cellStyle name="Note 12 26 2 4 9 4" xfId="47118"/>
    <cellStyle name="Note 12 26 2 5" xfId="19129"/>
    <cellStyle name="Note 12 26 2 5 2" xfId="19130"/>
    <cellStyle name="Note 12 26 2 5 3" xfId="19131"/>
    <cellStyle name="Note 12 26 2 5 4" xfId="47119"/>
    <cellStyle name="Note 12 26 2 6" xfId="19132"/>
    <cellStyle name="Note 12 26 2 6 2" xfId="19133"/>
    <cellStyle name="Note 12 26 2 6 3" xfId="19134"/>
    <cellStyle name="Note 12 26 2 6 4" xfId="47120"/>
    <cellStyle name="Note 12 26 2 7" xfId="19135"/>
    <cellStyle name="Note 12 26 2 7 2" xfId="19136"/>
    <cellStyle name="Note 12 26 2 7 3" xfId="19137"/>
    <cellStyle name="Note 12 26 2 7 4" xfId="47121"/>
    <cellStyle name="Note 12 26 2 8" xfId="19138"/>
    <cellStyle name="Note 12 26 2 8 2" xfId="19139"/>
    <cellStyle name="Note 12 26 2 8 3" xfId="19140"/>
    <cellStyle name="Note 12 26 2 8 4" xfId="47122"/>
    <cellStyle name="Note 12 26 2 9" xfId="19141"/>
    <cellStyle name="Note 12 26 2 9 2" xfId="19142"/>
    <cellStyle name="Note 12 26 2 9 3" xfId="19143"/>
    <cellStyle name="Note 12 26 2 9 4" xfId="47123"/>
    <cellStyle name="Note 12 26 20" xfId="19144"/>
    <cellStyle name="Note 12 26 20 2" xfId="19145"/>
    <cellStyle name="Note 12 26 20 3" xfId="19146"/>
    <cellStyle name="Note 12 26 20 4" xfId="47124"/>
    <cellStyle name="Note 12 26 21" xfId="19147"/>
    <cellStyle name="Note 12 26 21 2" xfId="19148"/>
    <cellStyle name="Note 12 26 21 3" xfId="19149"/>
    <cellStyle name="Note 12 26 21 4" xfId="47125"/>
    <cellStyle name="Note 12 26 22" xfId="19150"/>
    <cellStyle name="Note 12 26 22 2" xfId="19151"/>
    <cellStyle name="Note 12 26 22 3" xfId="19152"/>
    <cellStyle name="Note 12 26 22 4" xfId="47126"/>
    <cellStyle name="Note 12 26 23" xfId="19153"/>
    <cellStyle name="Note 12 26 23 2" xfId="19154"/>
    <cellStyle name="Note 12 26 23 3" xfId="47127"/>
    <cellStyle name="Note 12 26 23 4" xfId="47128"/>
    <cellStyle name="Note 12 26 24" xfId="47129"/>
    <cellStyle name="Note 12 26 25" xfId="47130"/>
    <cellStyle name="Note 12 26 3" xfId="19155"/>
    <cellStyle name="Note 12 26 3 10" xfId="19156"/>
    <cellStyle name="Note 12 26 3 10 2" xfId="19157"/>
    <cellStyle name="Note 12 26 3 10 3" xfId="19158"/>
    <cellStyle name="Note 12 26 3 10 4" xfId="47131"/>
    <cellStyle name="Note 12 26 3 11" xfId="19159"/>
    <cellStyle name="Note 12 26 3 11 2" xfId="19160"/>
    <cellStyle name="Note 12 26 3 11 3" xfId="19161"/>
    <cellStyle name="Note 12 26 3 11 4" xfId="47132"/>
    <cellStyle name="Note 12 26 3 12" xfId="19162"/>
    <cellStyle name="Note 12 26 3 12 2" xfId="19163"/>
    <cellStyle name="Note 12 26 3 12 3" xfId="19164"/>
    <cellStyle name="Note 12 26 3 12 4" xfId="47133"/>
    <cellStyle name="Note 12 26 3 13" xfId="19165"/>
    <cellStyle name="Note 12 26 3 13 2" xfId="19166"/>
    <cellStyle name="Note 12 26 3 13 3" xfId="19167"/>
    <cellStyle name="Note 12 26 3 13 4" xfId="47134"/>
    <cellStyle name="Note 12 26 3 14" xfId="19168"/>
    <cellStyle name="Note 12 26 3 14 2" xfId="19169"/>
    <cellStyle name="Note 12 26 3 14 3" xfId="19170"/>
    <cellStyle name="Note 12 26 3 14 4" xfId="47135"/>
    <cellStyle name="Note 12 26 3 15" xfId="19171"/>
    <cellStyle name="Note 12 26 3 15 2" xfId="19172"/>
    <cellStyle name="Note 12 26 3 15 3" xfId="19173"/>
    <cellStyle name="Note 12 26 3 15 4" xfId="47136"/>
    <cellStyle name="Note 12 26 3 16" xfId="19174"/>
    <cellStyle name="Note 12 26 3 16 2" xfId="19175"/>
    <cellStyle name="Note 12 26 3 16 3" xfId="19176"/>
    <cellStyle name="Note 12 26 3 16 4" xfId="47137"/>
    <cellStyle name="Note 12 26 3 17" xfId="19177"/>
    <cellStyle name="Note 12 26 3 17 2" xfId="19178"/>
    <cellStyle name="Note 12 26 3 17 3" xfId="19179"/>
    <cellStyle name="Note 12 26 3 17 4" xfId="47138"/>
    <cellStyle name="Note 12 26 3 18" xfId="19180"/>
    <cellStyle name="Note 12 26 3 18 2" xfId="19181"/>
    <cellStyle name="Note 12 26 3 18 3" xfId="19182"/>
    <cellStyle name="Note 12 26 3 18 4" xfId="47139"/>
    <cellStyle name="Note 12 26 3 19" xfId="19183"/>
    <cellStyle name="Note 12 26 3 19 2" xfId="19184"/>
    <cellStyle name="Note 12 26 3 19 3" xfId="19185"/>
    <cellStyle name="Note 12 26 3 19 4" xfId="47140"/>
    <cellStyle name="Note 12 26 3 2" xfId="19186"/>
    <cellStyle name="Note 12 26 3 2 2" xfId="19187"/>
    <cellStyle name="Note 12 26 3 2 3" xfId="19188"/>
    <cellStyle name="Note 12 26 3 2 4" xfId="47141"/>
    <cellStyle name="Note 12 26 3 20" xfId="19189"/>
    <cellStyle name="Note 12 26 3 20 2" xfId="19190"/>
    <cellStyle name="Note 12 26 3 20 3" xfId="47142"/>
    <cellStyle name="Note 12 26 3 20 4" xfId="47143"/>
    <cellStyle name="Note 12 26 3 21" xfId="47144"/>
    <cellStyle name="Note 12 26 3 22" xfId="47145"/>
    <cellStyle name="Note 12 26 3 3" xfId="19191"/>
    <cellStyle name="Note 12 26 3 3 2" xfId="19192"/>
    <cellStyle name="Note 12 26 3 3 3" xfId="19193"/>
    <cellStyle name="Note 12 26 3 3 4" xfId="47146"/>
    <cellStyle name="Note 12 26 3 4" xfId="19194"/>
    <cellStyle name="Note 12 26 3 4 2" xfId="19195"/>
    <cellStyle name="Note 12 26 3 4 3" xfId="19196"/>
    <cellStyle name="Note 12 26 3 4 4" xfId="47147"/>
    <cellStyle name="Note 12 26 3 5" xfId="19197"/>
    <cellStyle name="Note 12 26 3 5 2" xfId="19198"/>
    <cellStyle name="Note 12 26 3 5 3" xfId="19199"/>
    <cellStyle name="Note 12 26 3 5 4" xfId="47148"/>
    <cellStyle name="Note 12 26 3 6" xfId="19200"/>
    <cellStyle name="Note 12 26 3 6 2" xfId="19201"/>
    <cellStyle name="Note 12 26 3 6 3" xfId="19202"/>
    <cellStyle name="Note 12 26 3 6 4" xfId="47149"/>
    <cellStyle name="Note 12 26 3 7" xfId="19203"/>
    <cellStyle name="Note 12 26 3 7 2" xfId="19204"/>
    <cellStyle name="Note 12 26 3 7 3" xfId="19205"/>
    <cellStyle name="Note 12 26 3 7 4" xfId="47150"/>
    <cellStyle name="Note 12 26 3 8" xfId="19206"/>
    <cellStyle name="Note 12 26 3 8 2" xfId="19207"/>
    <cellStyle name="Note 12 26 3 8 3" xfId="19208"/>
    <cellStyle name="Note 12 26 3 8 4" xfId="47151"/>
    <cellStyle name="Note 12 26 3 9" xfId="19209"/>
    <cellStyle name="Note 12 26 3 9 2" xfId="19210"/>
    <cellStyle name="Note 12 26 3 9 3" xfId="19211"/>
    <cellStyle name="Note 12 26 3 9 4" xfId="47152"/>
    <cellStyle name="Note 12 26 4" xfId="19212"/>
    <cellStyle name="Note 12 26 4 10" xfId="19213"/>
    <cellStyle name="Note 12 26 4 10 2" xfId="19214"/>
    <cellStyle name="Note 12 26 4 10 3" xfId="19215"/>
    <cellStyle name="Note 12 26 4 10 4" xfId="47153"/>
    <cellStyle name="Note 12 26 4 11" xfId="19216"/>
    <cellStyle name="Note 12 26 4 11 2" xfId="19217"/>
    <cellStyle name="Note 12 26 4 11 3" xfId="19218"/>
    <cellStyle name="Note 12 26 4 11 4" xfId="47154"/>
    <cellStyle name="Note 12 26 4 12" xfId="19219"/>
    <cellStyle name="Note 12 26 4 12 2" xfId="19220"/>
    <cellStyle name="Note 12 26 4 12 3" xfId="19221"/>
    <cellStyle name="Note 12 26 4 12 4" xfId="47155"/>
    <cellStyle name="Note 12 26 4 13" xfId="19222"/>
    <cellStyle name="Note 12 26 4 13 2" xfId="19223"/>
    <cellStyle name="Note 12 26 4 13 3" xfId="19224"/>
    <cellStyle name="Note 12 26 4 13 4" xfId="47156"/>
    <cellStyle name="Note 12 26 4 14" xfId="19225"/>
    <cellStyle name="Note 12 26 4 14 2" xfId="19226"/>
    <cellStyle name="Note 12 26 4 14 3" xfId="19227"/>
    <cellStyle name="Note 12 26 4 14 4" xfId="47157"/>
    <cellStyle name="Note 12 26 4 15" xfId="19228"/>
    <cellStyle name="Note 12 26 4 15 2" xfId="19229"/>
    <cellStyle name="Note 12 26 4 15 3" xfId="19230"/>
    <cellStyle name="Note 12 26 4 15 4" xfId="47158"/>
    <cellStyle name="Note 12 26 4 16" xfId="19231"/>
    <cellStyle name="Note 12 26 4 16 2" xfId="19232"/>
    <cellStyle name="Note 12 26 4 16 3" xfId="19233"/>
    <cellStyle name="Note 12 26 4 16 4" xfId="47159"/>
    <cellStyle name="Note 12 26 4 17" xfId="19234"/>
    <cellStyle name="Note 12 26 4 17 2" xfId="19235"/>
    <cellStyle name="Note 12 26 4 17 3" xfId="19236"/>
    <cellStyle name="Note 12 26 4 17 4" xfId="47160"/>
    <cellStyle name="Note 12 26 4 18" xfId="19237"/>
    <cellStyle name="Note 12 26 4 18 2" xfId="19238"/>
    <cellStyle name="Note 12 26 4 18 3" xfId="19239"/>
    <cellStyle name="Note 12 26 4 18 4" xfId="47161"/>
    <cellStyle name="Note 12 26 4 19" xfId="19240"/>
    <cellStyle name="Note 12 26 4 19 2" xfId="19241"/>
    <cellStyle name="Note 12 26 4 19 3" xfId="19242"/>
    <cellStyle name="Note 12 26 4 19 4" xfId="47162"/>
    <cellStyle name="Note 12 26 4 2" xfId="19243"/>
    <cellStyle name="Note 12 26 4 2 2" xfId="19244"/>
    <cellStyle name="Note 12 26 4 2 3" xfId="19245"/>
    <cellStyle name="Note 12 26 4 2 4" xfId="47163"/>
    <cellStyle name="Note 12 26 4 20" xfId="19246"/>
    <cellStyle name="Note 12 26 4 20 2" xfId="19247"/>
    <cellStyle name="Note 12 26 4 20 3" xfId="47164"/>
    <cellStyle name="Note 12 26 4 20 4" xfId="47165"/>
    <cellStyle name="Note 12 26 4 21" xfId="47166"/>
    <cellStyle name="Note 12 26 4 22" xfId="47167"/>
    <cellStyle name="Note 12 26 4 3" xfId="19248"/>
    <cellStyle name="Note 12 26 4 3 2" xfId="19249"/>
    <cellStyle name="Note 12 26 4 3 3" xfId="19250"/>
    <cellStyle name="Note 12 26 4 3 4" xfId="47168"/>
    <cellStyle name="Note 12 26 4 4" xfId="19251"/>
    <cellStyle name="Note 12 26 4 4 2" xfId="19252"/>
    <cellStyle name="Note 12 26 4 4 3" xfId="19253"/>
    <cellStyle name="Note 12 26 4 4 4" xfId="47169"/>
    <cellStyle name="Note 12 26 4 5" xfId="19254"/>
    <cellStyle name="Note 12 26 4 5 2" xfId="19255"/>
    <cellStyle name="Note 12 26 4 5 3" xfId="19256"/>
    <cellStyle name="Note 12 26 4 5 4" xfId="47170"/>
    <cellStyle name="Note 12 26 4 6" xfId="19257"/>
    <cellStyle name="Note 12 26 4 6 2" xfId="19258"/>
    <cellStyle name="Note 12 26 4 6 3" xfId="19259"/>
    <cellStyle name="Note 12 26 4 6 4" xfId="47171"/>
    <cellStyle name="Note 12 26 4 7" xfId="19260"/>
    <cellStyle name="Note 12 26 4 7 2" xfId="19261"/>
    <cellStyle name="Note 12 26 4 7 3" xfId="19262"/>
    <cellStyle name="Note 12 26 4 7 4" xfId="47172"/>
    <cellStyle name="Note 12 26 4 8" xfId="19263"/>
    <cellStyle name="Note 12 26 4 8 2" xfId="19264"/>
    <cellStyle name="Note 12 26 4 8 3" xfId="19265"/>
    <cellStyle name="Note 12 26 4 8 4" xfId="47173"/>
    <cellStyle name="Note 12 26 4 9" xfId="19266"/>
    <cellStyle name="Note 12 26 4 9 2" xfId="19267"/>
    <cellStyle name="Note 12 26 4 9 3" xfId="19268"/>
    <cellStyle name="Note 12 26 4 9 4" xfId="47174"/>
    <cellStyle name="Note 12 26 5" xfId="19269"/>
    <cellStyle name="Note 12 26 5 2" xfId="19270"/>
    <cellStyle name="Note 12 26 5 3" xfId="19271"/>
    <cellStyle name="Note 12 26 5 4" xfId="47175"/>
    <cellStyle name="Note 12 26 6" xfId="19272"/>
    <cellStyle name="Note 12 26 6 2" xfId="19273"/>
    <cellStyle name="Note 12 26 6 3" xfId="19274"/>
    <cellStyle name="Note 12 26 6 4" xfId="47176"/>
    <cellStyle name="Note 12 26 7" xfId="19275"/>
    <cellStyle name="Note 12 26 7 2" xfId="19276"/>
    <cellStyle name="Note 12 26 7 3" xfId="19277"/>
    <cellStyle name="Note 12 26 7 4" xfId="47177"/>
    <cellStyle name="Note 12 26 8" xfId="19278"/>
    <cellStyle name="Note 12 26 8 2" xfId="19279"/>
    <cellStyle name="Note 12 26 8 3" xfId="19280"/>
    <cellStyle name="Note 12 26 8 4" xfId="47178"/>
    <cellStyle name="Note 12 26 9" xfId="19281"/>
    <cellStyle name="Note 12 26 9 2" xfId="19282"/>
    <cellStyle name="Note 12 26 9 3" xfId="19283"/>
    <cellStyle name="Note 12 26 9 4" xfId="47179"/>
    <cellStyle name="Note 12 27" xfId="19284"/>
    <cellStyle name="Note 12 27 10" xfId="19285"/>
    <cellStyle name="Note 12 27 10 2" xfId="19286"/>
    <cellStyle name="Note 12 27 10 3" xfId="19287"/>
    <cellStyle name="Note 12 27 10 4" xfId="47180"/>
    <cellStyle name="Note 12 27 11" xfId="19288"/>
    <cellStyle name="Note 12 27 11 2" xfId="19289"/>
    <cellStyle name="Note 12 27 11 3" xfId="19290"/>
    <cellStyle name="Note 12 27 11 4" xfId="47181"/>
    <cellStyle name="Note 12 27 12" xfId="19291"/>
    <cellStyle name="Note 12 27 12 2" xfId="19292"/>
    <cellStyle name="Note 12 27 12 3" xfId="19293"/>
    <cellStyle name="Note 12 27 12 4" xfId="47182"/>
    <cellStyle name="Note 12 27 13" xfId="19294"/>
    <cellStyle name="Note 12 27 13 2" xfId="19295"/>
    <cellStyle name="Note 12 27 13 3" xfId="19296"/>
    <cellStyle name="Note 12 27 13 4" xfId="47183"/>
    <cellStyle name="Note 12 27 14" xfId="19297"/>
    <cellStyle name="Note 12 27 14 2" xfId="19298"/>
    <cellStyle name="Note 12 27 14 3" xfId="19299"/>
    <cellStyle name="Note 12 27 14 4" xfId="47184"/>
    <cellStyle name="Note 12 27 15" xfId="19300"/>
    <cellStyle name="Note 12 27 15 2" xfId="19301"/>
    <cellStyle name="Note 12 27 15 3" xfId="19302"/>
    <cellStyle name="Note 12 27 15 4" xfId="47185"/>
    <cellStyle name="Note 12 27 16" xfId="19303"/>
    <cellStyle name="Note 12 27 16 2" xfId="19304"/>
    <cellStyle name="Note 12 27 16 3" xfId="19305"/>
    <cellStyle name="Note 12 27 16 4" xfId="47186"/>
    <cellStyle name="Note 12 27 17" xfId="19306"/>
    <cellStyle name="Note 12 27 17 2" xfId="19307"/>
    <cellStyle name="Note 12 27 17 3" xfId="19308"/>
    <cellStyle name="Note 12 27 17 4" xfId="47187"/>
    <cellStyle name="Note 12 27 18" xfId="19309"/>
    <cellStyle name="Note 12 27 18 2" xfId="19310"/>
    <cellStyle name="Note 12 27 18 3" xfId="19311"/>
    <cellStyle name="Note 12 27 18 4" xfId="47188"/>
    <cellStyle name="Note 12 27 19" xfId="19312"/>
    <cellStyle name="Note 12 27 19 2" xfId="19313"/>
    <cellStyle name="Note 12 27 19 3" xfId="19314"/>
    <cellStyle name="Note 12 27 19 4" xfId="47189"/>
    <cellStyle name="Note 12 27 2" xfId="19315"/>
    <cellStyle name="Note 12 27 2 2" xfId="19316"/>
    <cellStyle name="Note 12 27 2 3" xfId="19317"/>
    <cellStyle name="Note 12 27 2 4" xfId="47190"/>
    <cellStyle name="Note 12 27 20" xfId="19318"/>
    <cellStyle name="Note 12 27 20 2" xfId="19319"/>
    <cellStyle name="Note 12 27 20 3" xfId="47191"/>
    <cellStyle name="Note 12 27 20 4" xfId="47192"/>
    <cellStyle name="Note 12 27 21" xfId="47193"/>
    <cellStyle name="Note 12 27 22" xfId="47194"/>
    <cellStyle name="Note 12 27 3" xfId="19320"/>
    <cellStyle name="Note 12 27 3 2" xfId="19321"/>
    <cellStyle name="Note 12 27 3 3" xfId="19322"/>
    <cellStyle name="Note 12 27 3 4" xfId="47195"/>
    <cellStyle name="Note 12 27 4" xfId="19323"/>
    <cellStyle name="Note 12 27 4 2" xfId="19324"/>
    <cellStyle name="Note 12 27 4 3" xfId="19325"/>
    <cellStyle name="Note 12 27 4 4" xfId="47196"/>
    <cellStyle name="Note 12 27 5" xfId="19326"/>
    <cellStyle name="Note 12 27 5 2" xfId="19327"/>
    <cellStyle name="Note 12 27 5 3" xfId="19328"/>
    <cellStyle name="Note 12 27 5 4" xfId="47197"/>
    <cellStyle name="Note 12 27 6" xfId="19329"/>
    <cellStyle name="Note 12 27 6 2" xfId="19330"/>
    <cellStyle name="Note 12 27 6 3" xfId="19331"/>
    <cellStyle name="Note 12 27 6 4" xfId="47198"/>
    <cellStyle name="Note 12 27 7" xfId="19332"/>
    <cellStyle name="Note 12 27 7 2" xfId="19333"/>
    <cellStyle name="Note 12 27 7 3" xfId="19334"/>
    <cellStyle name="Note 12 27 7 4" xfId="47199"/>
    <cellStyle name="Note 12 27 8" xfId="19335"/>
    <cellStyle name="Note 12 27 8 2" xfId="19336"/>
    <cellStyle name="Note 12 27 8 3" xfId="19337"/>
    <cellStyle name="Note 12 27 8 4" xfId="47200"/>
    <cellStyle name="Note 12 27 9" xfId="19338"/>
    <cellStyle name="Note 12 27 9 2" xfId="19339"/>
    <cellStyle name="Note 12 27 9 3" xfId="19340"/>
    <cellStyle name="Note 12 27 9 4" xfId="47201"/>
    <cellStyle name="Note 12 28" xfId="19341"/>
    <cellStyle name="Note 12 28 10" xfId="19342"/>
    <cellStyle name="Note 12 28 10 2" xfId="19343"/>
    <cellStyle name="Note 12 28 10 3" xfId="19344"/>
    <cellStyle name="Note 12 28 10 4" xfId="47202"/>
    <cellStyle name="Note 12 28 11" xfId="19345"/>
    <cellStyle name="Note 12 28 11 2" xfId="19346"/>
    <cellStyle name="Note 12 28 11 3" xfId="19347"/>
    <cellStyle name="Note 12 28 11 4" xfId="47203"/>
    <cellStyle name="Note 12 28 12" xfId="19348"/>
    <cellStyle name="Note 12 28 12 2" xfId="19349"/>
    <cellStyle name="Note 12 28 12 3" xfId="19350"/>
    <cellStyle name="Note 12 28 12 4" xfId="47204"/>
    <cellStyle name="Note 12 28 13" xfId="19351"/>
    <cellStyle name="Note 12 28 13 2" xfId="19352"/>
    <cellStyle name="Note 12 28 13 3" xfId="19353"/>
    <cellStyle name="Note 12 28 13 4" xfId="47205"/>
    <cellStyle name="Note 12 28 14" xfId="19354"/>
    <cellStyle name="Note 12 28 14 2" xfId="19355"/>
    <cellStyle name="Note 12 28 14 3" xfId="19356"/>
    <cellStyle name="Note 12 28 14 4" xfId="47206"/>
    <cellStyle name="Note 12 28 15" xfId="19357"/>
    <cellStyle name="Note 12 28 15 2" xfId="19358"/>
    <cellStyle name="Note 12 28 15 3" xfId="19359"/>
    <cellStyle name="Note 12 28 15 4" xfId="47207"/>
    <cellStyle name="Note 12 28 16" xfId="19360"/>
    <cellStyle name="Note 12 28 16 2" xfId="19361"/>
    <cellStyle name="Note 12 28 16 3" xfId="19362"/>
    <cellStyle name="Note 12 28 16 4" xfId="47208"/>
    <cellStyle name="Note 12 28 17" xfId="19363"/>
    <cellStyle name="Note 12 28 17 2" xfId="19364"/>
    <cellStyle name="Note 12 28 17 3" xfId="19365"/>
    <cellStyle name="Note 12 28 17 4" xfId="47209"/>
    <cellStyle name="Note 12 28 18" xfId="19366"/>
    <cellStyle name="Note 12 28 18 2" xfId="19367"/>
    <cellStyle name="Note 12 28 18 3" xfId="19368"/>
    <cellStyle name="Note 12 28 18 4" xfId="47210"/>
    <cellStyle name="Note 12 28 19" xfId="19369"/>
    <cellStyle name="Note 12 28 19 2" xfId="19370"/>
    <cellStyle name="Note 12 28 19 3" xfId="19371"/>
    <cellStyle name="Note 12 28 19 4" xfId="47211"/>
    <cellStyle name="Note 12 28 2" xfId="19372"/>
    <cellStyle name="Note 12 28 2 2" xfId="19373"/>
    <cellStyle name="Note 12 28 2 3" xfId="19374"/>
    <cellStyle name="Note 12 28 2 4" xfId="47212"/>
    <cellStyle name="Note 12 28 20" xfId="19375"/>
    <cellStyle name="Note 12 28 20 2" xfId="19376"/>
    <cellStyle name="Note 12 28 20 3" xfId="47213"/>
    <cellStyle name="Note 12 28 20 4" xfId="47214"/>
    <cellStyle name="Note 12 28 21" xfId="47215"/>
    <cellStyle name="Note 12 28 22" xfId="47216"/>
    <cellStyle name="Note 12 28 3" xfId="19377"/>
    <cellStyle name="Note 12 28 3 2" xfId="19378"/>
    <cellStyle name="Note 12 28 3 3" xfId="19379"/>
    <cellStyle name="Note 12 28 3 4" xfId="47217"/>
    <cellStyle name="Note 12 28 4" xfId="19380"/>
    <cellStyle name="Note 12 28 4 2" xfId="19381"/>
    <cellStyle name="Note 12 28 4 3" xfId="19382"/>
    <cellStyle name="Note 12 28 4 4" xfId="47218"/>
    <cellStyle name="Note 12 28 5" xfId="19383"/>
    <cellStyle name="Note 12 28 5 2" xfId="19384"/>
    <cellStyle name="Note 12 28 5 3" xfId="19385"/>
    <cellStyle name="Note 12 28 5 4" xfId="47219"/>
    <cellStyle name="Note 12 28 6" xfId="19386"/>
    <cellStyle name="Note 12 28 6 2" xfId="19387"/>
    <cellStyle name="Note 12 28 6 3" xfId="19388"/>
    <cellStyle name="Note 12 28 6 4" xfId="47220"/>
    <cellStyle name="Note 12 28 7" xfId="19389"/>
    <cellStyle name="Note 12 28 7 2" xfId="19390"/>
    <cellStyle name="Note 12 28 7 3" xfId="19391"/>
    <cellStyle name="Note 12 28 7 4" xfId="47221"/>
    <cellStyle name="Note 12 28 8" xfId="19392"/>
    <cellStyle name="Note 12 28 8 2" xfId="19393"/>
    <cellStyle name="Note 12 28 8 3" xfId="19394"/>
    <cellStyle name="Note 12 28 8 4" xfId="47222"/>
    <cellStyle name="Note 12 28 9" xfId="19395"/>
    <cellStyle name="Note 12 28 9 2" xfId="19396"/>
    <cellStyle name="Note 12 28 9 3" xfId="19397"/>
    <cellStyle name="Note 12 28 9 4" xfId="47223"/>
    <cellStyle name="Note 12 29" xfId="19398"/>
    <cellStyle name="Note 12 29 10" xfId="19399"/>
    <cellStyle name="Note 12 29 10 2" xfId="19400"/>
    <cellStyle name="Note 12 29 10 3" xfId="19401"/>
    <cellStyle name="Note 12 29 10 4" xfId="47224"/>
    <cellStyle name="Note 12 29 11" xfId="19402"/>
    <cellStyle name="Note 12 29 11 2" xfId="19403"/>
    <cellStyle name="Note 12 29 11 3" xfId="19404"/>
    <cellStyle name="Note 12 29 11 4" xfId="47225"/>
    <cellStyle name="Note 12 29 12" xfId="19405"/>
    <cellStyle name="Note 12 29 12 2" xfId="19406"/>
    <cellStyle name="Note 12 29 12 3" xfId="19407"/>
    <cellStyle name="Note 12 29 12 4" xfId="47226"/>
    <cellStyle name="Note 12 29 13" xfId="19408"/>
    <cellStyle name="Note 12 29 13 2" xfId="19409"/>
    <cellStyle name="Note 12 29 13 3" xfId="19410"/>
    <cellStyle name="Note 12 29 13 4" xfId="47227"/>
    <cellStyle name="Note 12 29 14" xfId="19411"/>
    <cellStyle name="Note 12 29 14 2" xfId="19412"/>
    <cellStyle name="Note 12 29 14 3" xfId="19413"/>
    <cellStyle name="Note 12 29 14 4" xfId="47228"/>
    <cellStyle name="Note 12 29 15" xfId="19414"/>
    <cellStyle name="Note 12 29 15 2" xfId="19415"/>
    <cellStyle name="Note 12 29 15 3" xfId="19416"/>
    <cellStyle name="Note 12 29 15 4" xfId="47229"/>
    <cellStyle name="Note 12 29 16" xfId="19417"/>
    <cellStyle name="Note 12 29 16 2" xfId="19418"/>
    <cellStyle name="Note 12 29 16 3" xfId="19419"/>
    <cellStyle name="Note 12 29 16 4" xfId="47230"/>
    <cellStyle name="Note 12 29 17" xfId="19420"/>
    <cellStyle name="Note 12 29 17 2" xfId="19421"/>
    <cellStyle name="Note 12 29 17 3" xfId="19422"/>
    <cellStyle name="Note 12 29 17 4" xfId="47231"/>
    <cellStyle name="Note 12 29 18" xfId="19423"/>
    <cellStyle name="Note 12 29 18 2" xfId="19424"/>
    <cellStyle name="Note 12 29 18 3" xfId="19425"/>
    <cellStyle name="Note 12 29 18 4" xfId="47232"/>
    <cellStyle name="Note 12 29 19" xfId="19426"/>
    <cellStyle name="Note 12 29 19 2" xfId="19427"/>
    <cellStyle name="Note 12 29 19 3" xfId="19428"/>
    <cellStyle name="Note 12 29 19 4" xfId="47233"/>
    <cellStyle name="Note 12 29 2" xfId="19429"/>
    <cellStyle name="Note 12 29 2 2" xfId="19430"/>
    <cellStyle name="Note 12 29 2 3" xfId="19431"/>
    <cellStyle name="Note 12 29 2 4" xfId="47234"/>
    <cellStyle name="Note 12 29 20" xfId="19432"/>
    <cellStyle name="Note 12 29 20 2" xfId="19433"/>
    <cellStyle name="Note 12 29 20 3" xfId="47235"/>
    <cellStyle name="Note 12 29 20 4" xfId="47236"/>
    <cellStyle name="Note 12 29 21" xfId="47237"/>
    <cellStyle name="Note 12 29 22" xfId="47238"/>
    <cellStyle name="Note 12 29 3" xfId="19434"/>
    <cellStyle name="Note 12 29 3 2" xfId="19435"/>
    <cellStyle name="Note 12 29 3 3" xfId="19436"/>
    <cellStyle name="Note 12 29 3 4" xfId="47239"/>
    <cellStyle name="Note 12 29 4" xfId="19437"/>
    <cellStyle name="Note 12 29 4 2" xfId="19438"/>
    <cellStyle name="Note 12 29 4 3" xfId="19439"/>
    <cellStyle name="Note 12 29 4 4" xfId="47240"/>
    <cellStyle name="Note 12 29 5" xfId="19440"/>
    <cellStyle name="Note 12 29 5 2" xfId="19441"/>
    <cellStyle name="Note 12 29 5 3" xfId="19442"/>
    <cellStyle name="Note 12 29 5 4" xfId="47241"/>
    <cellStyle name="Note 12 29 6" xfId="19443"/>
    <cellStyle name="Note 12 29 6 2" xfId="19444"/>
    <cellStyle name="Note 12 29 6 3" xfId="19445"/>
    <cellStyle name="Note 12 29 6 4" xfId="47242"/>
    <cellStyle name="Note 12 29 7" xfId="19446"/>
    <cellStyle name="Note 12 29 7 2" xfId="19447"/>
    <cellStyle name="Note 12 29 7 3" xfId="19448"/>
    <cellStyle name="Note 12 29 7 4" xfId="47243"/>
    <cellStyle name="Note 12 29 8" xfId="19449"/>
    <cellStyle name="Note 12 29 8 2" xfId="19450"/>
    <cellStyle name="Note 12 29 8 3" xfId="19451"/>
    <cellStyle name="Note 12 29 8 4" xfId="47244"/>
    <cellStyle name="Note 12 29 9" xfId="19452"/>
    <cellStyle name="Note 12 29 9 2" xfId="19453"/>
    <cellStyle name="Note 12 29 9 3" xfId="19454"/>
    <cellStyle name="Note 12 29 9 4" xfId="47245"/>
    <cellStyle name="Note 12 3" xfId="19455"/>
    <cellStyle name="Note 12 3 10" xfId="19456"/>
    <cellStyle name="Note 12 3 10 2" xfId="19457"/>
    <cellStyle name="Note 12 3 10 3" xfId="19458"/>
    <cellStyle name="Note 12 3 10 4" xfId="47246"/>
    <cellStyle name="Note 12 3 11" xfId="19459"/>
    <cellStyle name="Note 12 3 11 2" xfId="19460"/>
    <cellStyle name="Note 12 3 11 3" xfId="19461"/>
    <cellStyle name="Note 12 3 11 4" xfId="47247"/>
    <cellStyle name="Note 12 3 12" xfId="19462"/>
    <cellStyle name="Note 12 3 12 2" xfId="19463"/>
    <cellStyle name="Note 12 3 12 3" xfId="19464"/>
    <cellStyle name="Note 12 3 12 4" xfId="47248"/>
    <cellStyle name="Note 12 3 13" xfId="19465"/>
    <cellStyle name="Note 12 3 13 2" xfId="19466"/>
    <cellStyle name="Note 12 3 13 3" xfId="19467"/>
    <cellStyle name="Note 12 3 13 4" xfId="47249"/>
    <cellStyle name="Note 12 3 14" xfId="19468"/>
    <cellStyle name="Note 12 3 14 2" xfId="19469"/>
    <cellStyle name="Note 12 3 14 3" xfId="19470"/>
    <cellStyle name="Note 12 3 14 4" xfId="47250"/>
    <cellStyle name="Note 12 3 15" xfId="19471"/>
    <cellStyle name="Note 12 3 15 2" xfId="19472"/>
    <cellStyle name="Note 12 3 15 3" xfId="19473"/>
    <cellStyle name="Note 12 3 15 4" xfId="47251"/>
    <cellStyle name="Note 12 3 16" xfId="19474"/>
    <cellStyle name="Note 12 3 16 2" xfId="19475"/>
    <cellStyle name="Note 12 3 16 3" xfId="19476"/>
    <cellStyle name="Note 12 3 16 4" xfId="47252"/>
    <cellStyle name="Note 12 3 17" xfId="19477"/>
    <cellStyle name="Note 12 3 17 2" xfId="19478"/>
    <cellStyle name="Note 12 3 17 3" xfId="19479"/>
    <cellStyle name="Note 12 3 17 4" xfId="47253"/>
    <cellStyle name="Note 12 3 18" xfId="19480"/>
    <cellStyle name="Note 12 3 18 2" xfId="19481"/>
    <cellStyle name="Note 12 3 18 3" xfId="19482"/>
    <cellStyle name="Note 12 3 18 4" xfId="47254"/>
    <cellStyle name="Note 12 3 19" xfId="19483"/>
    <cellStyle name="Note 12 3 19 2" xfId="19484"/>
    <cellStyle name="Note 12 3 19 3" xfId="19485"/>
    <cellStyle name="Note 12 3 19 4" xfId="47255"/>
    <cellStyle name="Note 12 3 2" xfId="19486"/>
    <cellStyle name="Note 12 3 2 2" xfId="19487"/>
    <cellStyle name="Note 12 3 2 3" xfId="19488"/>
    <cellStyle name="Note 12 3 2 4" xfId="47256"/>
    <cellStyle name="Note 12 3 20" xfId="19489"/>
    <cellStyle name="Note 12 3 20 2" xfId="19490"/>
    <cellStyle name="Note 12 3 20 3" xfId="47257"/>
    <cellStyle name="Note 12 3 20 4" xfId="47258"/>
    <cellStyle name="Note 12 3 21" xfId="47259"/>
    <cellStyle name="Note 12 3 22" xfId="47260"/>
    <cellStyle name="Note 12 3 3" xfId="19491"/>
    <cellStyle name="Note 12 3 3 2" xfId="19492"/>
    <cellStyle name="Note 12 3 3 3" xfId="19493"/>
    <cellStyle name="Note 12 3 3 4" xfId="47261"/>
    <cellStyle name="Note 12 3 4" xfId="19494"/>
    <cellStyle name="Note 12 3 4 2" xfId="19495"/>
    <cellStyle name="Note 12 3 4 3" xfId="19496"/>
    <cellStyle name="Note 12 3 4 4" xfId="47262"/>
    <cellStyle name="Note 12 3 5" xfId="19497"/>
    <cellStyle name="Note 12 3 5 2" xfId="19498"/>
    <cellStyle name="Note 12 3 5 3" xfId="19499"/>
    <cellStyle name="Note 12 3 5 4" xfId="47263"/>
    <cellStyle name="Note 12 3 6" xfId="19500"/>
    <cellStyle name="Note 12 3 6 2" xfId="19501"/>
    <cellStyle name="Note 12 3 6 3" xfId="19502"/>
    <cellStyle name="Note 12 3 6 4" xfId="47264"/>
    <cellStyle name="Note 12 3 7" xfId="19503"/>
    <cellStyle name="Note 12 3 7 2" xfId="19504"/>
    <cellStyle name="Note 12 3 7 3" xfId="19505"/>
    <cellStyle name="Note 12 3 7 4" xfId="47265"/>
    <cellStyle name="Note 12 3 8" xfId="19506"/>
    <cellStyle name="Note 12 3 8 2" xfId="19507"/>
    <cellStyle name="Note 12 3 8 3" xfId="19508"/>
    <cellStyle name="Note 12 3 8 4" xfId="47266"/>
    <cellStyle name="Note 12 3 9" xfId="19509"/>
    <cellStyle name="Note 12 3 9 2" xfId="19510"/>
    <cellStyle name="Note 12 3 9 3" xfId="19511"/>
    <cellStyle name="Note 12 3 9 4" xfId="47267"/>
    <cellStyle name="Note 12 30" xfId="19512"/>
    <cellStyle name="Note 12 30 10" xfId="19513"/>
    <cellStyle name="Note 12 30 10 2" xfId="19514"/>
    <cellStyle name="Note 12 30 10 3" xfId="19515"/>
    <cellStyle name="Note 12 30 10 4" xfId="47268"/>
    <cellStyle name="Note 12 30 11" xfId="19516"/>
    <cellStyle name="Note 12 30 11 2" xfId="19517"/>
    <cellStyle name="Note 12 30 11 3" xfId="19518"/>
    <cellStyle name="Note 12 30 11 4" xfId="47269"/>
    <cellStyle name="Note 12 30 12" xfId="19519"/>
    <cellStyle name="Note 12 30 12 2" xfId="19520"/>
    <cellStyle name="Note 12 30 12 3" xfId="19521"/>
    <cellStyle name="Note 12 30 12 4" xfId="47270"/>
    <cellStyle name="Note 12 30 13" xfId="19522"/>
    <cellStyle name="Note 12 30 13 2" xfId="19523"/>
    <cellStyle name="Note 12 30 13 3" xfId="19524"/>
    <cellStyle name="Note 12 30 13 4" xfId="47271"/>
    <cellStyle name="Note 12 30 14" xfId="19525"/>
    <cellStyle name="Note 12 30 14 2" xfId="19526"/>
    <cellStyle name="Note 12 30 14 3" xfId="19527"/>
    <cellStyle name="Note 12 30 14 4" xfId="47272"/>
    <cellStyle name="Note 12 30 15" xfId="19528"/>
    <cellStyle name="Note 12 30 15 2" xfId="19529"/>
    <cellStyle name="Note 12 30 15 3" xfId="19530"/>
    <cellStyle name="Note 12 30 15 4" xfId="47273"/>
    <cellStyle name="Note 12 30 16" xfId="19531"/>
    <cellStyle name="Note 12 30 16 2" xfId="19532"/>
    <cellStyle name="Note 12 30 16 3" xfId="19533"/>
    <cellStyle name="Note 12 30 16 4" xfId="47274"/>
    <cellStyle name="Note 12 30 17" xfId="19534"/>
    <cellStyle name="Note 12 30 17 2" xfId="19535"/>
    <cellStyle name="Note 12 30 17 3" xfId="19536"/>
    <cellStyle name="Note 12 30 17 4" xfId="47275"/>
    <cellStyle name="Note 12 30 18" xfId="19537"/>
    <cellStyle name="Note 12 30 18 2" xfId="19538"/>
    <cellStyle name="Note 12 30 18 3" xfId="19539"/>
    <cellStyle name="Note 12 30 18 4" xfId="47276"/>
    <cellStyle name="Note 12 30 19" xfId="19540"/>
    <cellStyle name="Note 12 30 19 2" xfId="19541"/>
    <cellStyle name="Note 12 30 19 3" xfId="19542"/>
    <cellStyle name="Note 12 30 19 4" xfId="47277"/>
    <cellStyle name="Note 12 30 2" xfId="19543"/>
    <cellStyle name="Note 12 30 2 2" xfId="19544"/>
    <cellStyle name="Note 12 30 2 3" xfId="19545"/>
    <cellStyle name="Note 12 30 2 4" xfId="47278"/>
    <cellStyle name="Note 12 30 20" xfId="19546"/>
    <cellStyle name="Note 12 30 20 2" xfId="19547"/>
    <cellStyle name="Note 12 30 20 3" xfId="47279"/>
    <cellStyle name="Note 12 30 20 4" xfId="47280"/>
    <cellStyle name="Note 12 30 21" xfId="47281"/>
    <cellStyle name="Note 12 30 22" xfId="47282"/>
    <cellStyle name="Note 12 30 3" xfId="19548"/>
    <cellStyle name="Note 12 30 3 2" xfId="19549"/>
    <cellStyle name="Note 12 30 3 3" xfId="19550"/>
    <cellStyle name="Note 12 30 3 4" xfId="47283"/>
    <cellStyle name="Note 12 30 4" xfId="19551"/>
    <cellStyle name="Note 12 30 4 2" xfId="19552"/>
    <cellStyle name="Note 12 30 4 3" xfId="19553"/>
    <cellStyle name="Note 12 30 4 4" xfId="47284"/>
    <cellStyle name="Note 12 30 5" xfId="19554"/>
    <cellStyle name="Note 12 30 5 2" xfId="19555"/>
    <cellStyle name="Note 12 30 5 3" xfId="19556"/>
    <cellStyle name="Note 12 30 5 4" xfId="47285"/>
    <cellStyle name="Note 12 30 6" xfId="19557"/>
    <cellStyle name="Note 12 30 6 2" xfId="19558"/>
    <cellStyle name="Note 12 30 6 3" xfId="19559"/>
    <cellStyle name="Note 12 30 6 4" xfId="47286"/>
    <cellStyle name="Note 12 30 7" xfId="19560"/>
    <cellStyle name="Note 12 30 7 2" xfId="19561"/>
    <cellStyle name="Note 12 30 7 3" xfId="19562"/>
    <cellStyle name="Note 12 30 7 4" xfId="47287"/>
    <cellStyle name="Note 12 30 8" xfId="19563"/>
    <cellStyle name="Note 12 30 8 2" xfId="19564"/>
    <cellStyle name="Note 12 30 8 3" xfId="19565"/>
    <cellStyle name="Note 12 30 8 4" xfId="47288"/>
    <cellStyle name="Note 12 30 9" xfId="19566"/>
    <cellStyle name="Note 12 30 9 2" xfId="19567"/>
    <cellStyle name="Note 12 30 9 3" xfId="19568"/>
    <cellStyle name="Note 12 30 9 4" xfId="47289"/>
    <cellStyle name="Note 12 31" xfId="19569"/>
    <cellStyle name="Note 12 31 10" xfId="19570"/>
    <cellStyle name="Note 12 31 10 2" xfId="19571"/>
    <cellStyle name="Note 12 31 10 3" xfId="19572"/>
    <cellStyle name="Note 12 31 10 4" xfId="47290"/>
    <cellStyle name="Note 12 31 11" xfId="19573"/>
    <cellStyle name="Note 12 31 11 2" xfId="19574"/>
    <cellStyle name="Note 12 31 11 3" xfId="19575"/>
    <cellStyle name="Note 12 31 11 4" xfId="47291"/>
    <cellStyle name="Note 12 31 12" xfId="19576"/>
    <cellStyle name="Note 12 31 12 2" xfId="19577"/>
    <cellStyle name="Note 12 31 12 3" xfId="19578"/>
    <cellStyle name="Note 12 31 12 4" xfId="47292"/>
    <cellStyle name="Note 12 31 13" xfId="19579"/>
    <cellStyle name="Note 12 31 13 2" xfId="19580"/>
    <cellStyle name="Note 12 31 13 3" xfId="19581"/>
    <cellStyle name="Note 12 31 13 4" xfId="47293"/>
    <cellStyle name="Note 12 31 14" xfId="19582"/>
    <cellStyle name="Note 12 31 14 2" xfId="19583"/>
    <cellStyle name="Note 12 31 14 3" xfId="19584"/>
    <cellStyle name="Note 12 31 14 4" xfId="47294"/>
    <cellStyle name="Note 12 31 15" xfId="19585"/>
    <cellStyle name="Note 12 31 15 2" xfId="19586"/>
    <cellStyle name="Note 12 31 15 3" xfId="19587"/>
    <cellStyle name="Note 12 31 15 4" xfId="47295"/>
    <cellStyle name="Note 12 31 16" xfId="19588"/>
    <cellStyle name="Note 12 31 16 2" xfId="19589"/>
    <cellStyle name="Note 12 31 16 3" xfId="19590"/>
    <cellStyle name="Note 12 31 16 4" xfId="47296"/>
    <cellStyle name="Note 12 31 17" xfId="19591"/>
    <cellStyle name="Note 12 31 17 2" xfId="19592"/>
    <cellStyle name="Note 12 31 17 3" xfId="19593"/>
    <cellStyle name="Note 12 31 17 4" xfId="47297"/>
    <cellStyle name="Note 12 31 18" xfId="19594"/>
    <cellStyle name="Note 12 31 18 2" xfId="19595"/>
    <cellStyle name="Note 12 31 18 3" xfId="19596"/>
    <cellStyle name="Note 12 31 18 4" xfId="47298"/>
    <cellStyle name="Note 12 31 19" xfId="19597"/>
    <cellStyle name="Note 12 31 19 2" xfId="19598"/>
    <cellStyle name="Note 12 31 19 3" xfId="19599"/>
    <cellStyle name="Note 12 31 19 4" xfId="47299"/>
    <cellStyle name="Note 12 31 2" xfId="19600"/>
    <cellStyle name="Note 12 31 2 2" xfId="19601"/>
    <cellStyle name="Note 12 31 2 3" xfId="19602"/>
    <cellStyle name="Note 12 31 2 4" xfId="47300"/>
    <cellStyle name="Note 12 31 20" xfId="19603"/>
    <cellStyle name="Note 12 31 20 2" xfId="19604"/>
    <cellStyle name="Note 12 31 20 3" xfId="47301"/>
    <cellStyle name="Note 12 31 20 4" xfId="47302"/>
    <cellStyle name="Note 12 31 21" xfId="47303"/>
    <cellStyle name="Note 12 31 22" xfId="47304"/>
    <cellStyle name="Note 12 31 3" xfId="19605"/>
    <cellStyle name="Note 12 31 3 2" xfId="19606"/>
    <cellStyle name="Note 12 31 3 3" xfId="19607"/>
    <cellStyle name="Note 12 31 3 4" xfId="47305"/>
    <cellStyle name="Note 12 31 4" xfId="19608"/>
    <cellStyle name="Note 12 31 4 2" xfId="19609"/>
    <cellStyle name="Note 12 31 4 3" xfId="19610"/>
    <cellStyle name="Note 12 31 4 4" xfId="47306"/>
    <cellStyle name="Note 12 31 5" xfId="19611"/>
    <cellStyle name="Note 12 31 5 2" xfId="19612"/>
    <cellStyle name="Note 12 31 5 3" xfId="19613"/>
    <cellStyle name="Note 12 31 5 4" xfId="47307"/>
    <cellStyle name="Note 12 31 6" xfId="19614"/>
    <cellStyle name="Note 12 31 6 2" xfId="19615"/>
    <cellStyle name="Note 12 31 6 3" xfId="19616"/>
    <cellStyle name="Note 12 31 6 4" xfId="47308"/>
    <cellStyle name="Note 12 31 7" xfId="19617"/>
    <cellStyle name="Note 12 31 7 2" xfId="19618"/>
    <cellStyle name="Note 12 31 7 3" xfId="19619"/>
    <cellStyle name="Note 12 31 7 4" xfId="47309"/>
    <cellStyle name="Note 12 31 8" xfId="19620"/>
    <cellStyle name="Note 12 31 8 2" xfId="19621"/>
    <cellStyle name="Note 12 31 8 3" xfId="19622"/>
    <cellStyle name="Note 12 31 8 4" xfId="47310"/>
    <cellStyle name="Note 12 31 9" xfId="19623"/>
    <cellStyle name="Note 12 31 9 2" xfId="19624"/>
    <cellStyle name="Note 12 31 9 3" xfId="19625"/>
    <cellStyle name="Note 12 31 9 4" xfId="47311"/>
    <cellStyle name="Note 12 32" xfId="19626"/>
    <cellStyle name="Note 12 32 10" xfId="19627"/>
    <cellStyle name="Note 12 32 10 2" xfId="19628"/>
    <cellStyle name="Note 12 32 10 3" xfId="19629"/>
    <cellStyle name="Note 12 32 10 4" xfId="47312"/>
    <cellStyle name="Note 12 32 11" xfId="19630"/>
    <cellStyle name="Note 12 32 11 2" xfId="19631"/>
    <cellStyle name="Note 12 32 11 3" xfId="19632"/>
    <cellStyle name="Note 12 32 11 4" xfId="47313"/>
    <cellStyle name="Note 12 32 12" xfId="19633"/>
    <cellStyle name="Note 12 32 12 2" xfId="19634"/>
    <cellStyle name="Note 12 32 12 3" xfId="19635"/>
    <cellStyle name="Note 12 32 12 4" xfId="47314"/>
    <cellStyle name="Note 12 32 13" xfId="19636"/>
    <cellStyle name="Note 12 32 13 2" xfId="19637"/>
    <cellStyle name="Note 12 32 13 3" xfId="19638"/>
    <cellStyle name="Note 12 32 13 4" xfId="47315"/>
    <cellStyle name="Note 12 32 14" xfId="19639"/>
    <cellStyle name="Note 12 32 14 2" xfId="19640"/>
    <cellStyle name="Note 12 32 14 3" xfId="19641"/>
    <cellStyle name="Note 12 32 14 4" xfId="47316"/>
    <cellStyle name="Note 12 32 15" xfId="19642"/>
    <cellStyle name="Note 12 32 15 2" xfId="19643"/>
    <cellStyle name="Note 12 32 15 3" xfId="19644"/>
    <cellStyle name="Note 12 32 15 4" xfId="47317"/>
    <cellStyle name="Note 12 32 16" xfId="19645"/>
    <cellStyle name="Note 12 32 16 2" xfId="19646"/>
    <cellStyle name="Note 12 32 16 3" xfId="19647"/>
    <cellStyle name="Note 12 32 16 4" xfId="47318"/>
    <cellStyle name="Note 12 32 17" xfId="19648"/>
    <cellStyle name="Note 12 32 17 2" xfId="19649"/>
    <cellStyle name="Note 12 32 17 3" xfId="19650"/>
    <cellStyle name="Note 12 32 17 4" xfId="47319"/>
    <cellStyle name="Note 12 32 18" xfId="19651"/>
    <cellStyle name="Note 12 32 18 2" xfId="19652"/>
    <cellStyle name="Note 12 32 18 3" xfId="19653"/>
    <cellStyle name="Note 12 32 18 4" xfId="47320"/>
    <cellStyle name="Note 12 32 19" xfId="19654"/>
    <cellStyle name="Note 12 32 19 2" xfId="19655"/>
    <cellStyle name="Note 12 32 19 3" xfId="19656"/>
    <cellStyle name="Note 12 32 19 4" xfId="47321"/>
    <cellStyle name="Note 12 32 2" xfId="19657"/>
    <cellStyle name="Note 12 32 2 2" xfId="19658"/>
    <cellStyle name="Note 12 32 2 3" xfId="19659"/>
    <cellStyle name="Note 12 32 2 4" xfId="47322"/>
    <cellStyle name="Note 12 32 20" xfId="19660"/>
    <cellStyle name="Note 12 32 20 2" xfId="19661"/>
    <cellStyle name="Note 12 32 20 3" xfId="47323"/>
    <cellStyle name="Note 12 32 20 4" xfId="47324"/>
    <cellStyle name="Note 12 32 21" xfId="47325"/>
    <cellStyle name="Note 12 32 22" xfId="47326"/>
    <cellStyle name="Note 12 32 3" xfId="19662"/>
    <cellStyle name="Note 12 32 3 2" xfId="19663"/>
    <cellStyle name="Note 12 32 3 3" xfId="19664"/>
    <cellStyle name="Note 12 32 3 4" xfId="47327"/>
    <cellStyle name="Note 12 32 4" xfId="19665"/>
    <cellStyle name="Note 12 32 4 2" xfId="19666"/>
    <cellStyle name="Note 12 32 4 3" xfId="19667"/>
    <cellStyle name="Note 12 32 4 4" xfId="47328"/>
    <cellStyle name="Note 12 32 5" xfId="19668"/>
    <cellStyle name="Note 12 32 5 2" xfId="19669"/>
    <cellStyle name="Note 12 32 5 3" xfId="19670"/>
    <cellStyle name="Note 12 32 5 4" xfId="47329"/>
    <cellStyle name="Note 12 32 6" xfId="19671"/>
    <cellStyle name="Note 12 32 6 2" xfId="19672"/>
    <cellStyle name="Note 12 32 6 3" xfId="19673"/>
    <cellStyle name="Note 12 32 6 4" xfId="47330"/>
    <cellStyle name="Note 12 32 7" xfId="19674"/>
    <cellStyle name="Note 12 32 7 2" xfId="19675"/>
    <cellStyle name="Note 12 32 7 3" xfId="19676"/>
    <cellStyle name="Note 12 32 7 4" xfId="47331"/>
    <cellStyle name="Note 12 32 8" xfId="19677"/>
    <cellStyle name="Note 12 32 8 2" xfId="19678"/>
    <cellStyle name="Note 12 32 8 3" xfId="19679"/>
    <cellStyle name="Note 12 32 8 4" xfId="47332"/>
    <cellStyle name="Note 12 32 9" xfId="19680"/>
    <cellStyle name="Note 12 32 9 2" xfId="19681"/>
    <cellStyle name="Note 12 32 9 3" xfId="19682"/>
    <cellStyle name="Note 12 32 9 4" xfId="47333"/>
    <cellStyle name="Note 12 33" xfId="19683"/>
    <cellStyle name="Note 12 33 10" xfId="19684"/>
    <cellStyle name="Note 12 33 10 2" xfId="19685"/>
    <cellStyle name="Note 12 33 10 3" xfId="19686"/>
    <cellStyle name="Note 12 33 10 4" xfId="47334"/>
    <cellStyle name="Note 12 33 11" xfId="19687"/>
    <cellStyle name="Note 12 33 11 2" xfId="19688"/>
    <cellStyle name="Note 12 33 11 3" xfId="19689"/>
    <cellStyle name="Note 12 33 11 4" xfId="47335"/>
    <cellStyle name="Note 12 33 12" xfId="19690"/>
    <cellStyle name="Note 12 33 12 2" xfId="19691"/>
    <cellStyle name="Note 12 33 12 3" xfId="19692"/>
    <cellStyle name="Note 12 33 12 4" xfId="47336"/>
    <cellStyle name="Note 12 33 13" xfId="19693"/>
    <cellStyle name="Note 12 33 13 2" xfId="19694"/>
    <cellStyle name="Note 12 33 13 3" xfId="19695"/>
    <cellStyle name="Note 12 33 13 4" xfId="47337"/>
    <cellStyle name="Note 12 33 14" xfId="19696"/>
    <cellStyle name="Note 12 33 14 2" xfId="19697"/>
    <cellStyle name="Note 12 33 14 3" xfId="19698"/>
    <cellStyle name="Note 12 33 14 4" xfId="47338"/>
    <cellStyle name="Note 12 33 15" xfId="19699"/>
    <cellStyle name="Note 12 33 15 2" xfId="19700"/>
    <cellStyle name="Note 12 33 15 3" xfId="19701"/>
    <cellStyle name="Note 12 33 15 4" xfId="47339"/>
    <cellStyle name="Note 12 33 16" xfId="19702"/>
    <cellStyle name="Note 12 33 16 2" xfId="19703"/>
    <cellStyle name="Note 12 33 16 3" xfId="19704"/>
    <cellStyle name="Note 12 33 16 4" xfId="47340"/>
    <cellStyle name="Note 12 33 17" xfId="19705"/>
    <cellStyle name="Note 12 33 17 2" xfId="19706"/>
    <cellStyle name="Note 12 33 17 3" xfId="19707"/>
    <cellStyle name="Note 12 33 17 4" xfId="47341"/>
    <cellStyle name="Note 12 33 18" xfId="19708"/>
    <cellStyle name="Note 12 33 18 2" xfId="19709"/>
    <cellStyle name="Note 12 33 18 3" xfId="19710"/>
    <cellStyle name="Note 12 33 18 4" xfId="47342"/>
    <cellStyle name="Note 12 33 19" xfId="19711"/>
    <cellStyle name="Note 12 33 19 2" xfId="19712"/>
    <cellStyle name="Note 12 33 19 3" xfId="19713"/>
    <cellStyle name="Note 12 33 19 4" xfId="47343"/>
    <cellStyle name="Note 12 33 2" xfId="19714"/>
    <cellStyle name="Note 12 33 2 2" xfId="19715"/>
    <cellStyle name="Note 12 33 2 3" xfId="19716"/>
    <cellStyle name="Note 12 33 2 4" xfId="47344"/>
    <cellStyle name="Note 12 33 20" xfId="19717"/>
    <cellStyle name="Note 12 33 20 2" xfId="19718"/>
    <cellStyle name="Note 12 33 20 3" xfId="47345"/>
    <cellStyle name="Note 12 33 20 4" xfId="47346"/>
    <cellStyle name="Note 12 33 21" xfId="47347"/>
    <cellStyle name="Note 12 33 22" xfId="47348"/>
    <cellStyle name="Note 12 33 3" xfId="19719"/>
    <cellStyle name="Note 12 33 3 2" xfId="19720"/>
    <cellStyle name="Note 12 33 3 3" xfId="19721"/>
    <cellStyle name="Note 12 33 3 4" xfId="47349"/>
    <cellStyle name="Note 12 33 4" xfId="19722"/>
    <cellStyle name="Note 12 33 4 2" xfId="19723"/>
    <cellStyle name="Note 12 33 4 3" xfId="19724"/>
    <cellStyle name="Note 12 33 4 4" xfId="47350"/>
    <cellStyle name="Note 12 33 5" xfId="19725"/>
    <cellStyle name="Note 12 33 5 2" xfId="19726"/>
    <cellStyle name="Note 12 33 5 3" xfId="19727"/>
    <cellStyle name="Note 12 33 5 4" xfId="47351"/>
    <cellStyle name="Note 12 33 6" xfId="19728"/>
    <cellStyle name="Note 12 33 6 2" xfId="19729"/>
    <cellStyle name="Note 12 33 6 3" xfId="19730"/>
    <cellStyle name="Note 12 33 6 4" xfId="47352"/>
    <cellStyle name="Note 12 33 7" xfId="19731"/>
    <cellStyle name="Note 12 33 7 2" xfId="19732"/>
    <cellStyle name="Note 12 33 7 3" xfId="19733"/>
    <cellStyle name="Note 12 33 7 4" xfId="47353"/>
    <cellStyle name="Note 12 33 8" xfId="19734"/>
    <cellStyle name="Note 12 33 8 2" xfId="19735"/>
    <cellStyle name="Note 12 33 8 3" xfId="19736"/>
    <cellStyle name="Note 12 33 8 4" xfId="47354"/>
    <cellStyle name="Note 12 33 9" xfId="19737"/>
    <cellStyle name="Note 12 33 9 2" xfId="19738"/>
    <cellStyle name="Note 12 33 9 3" xfId="19739"/>
    <cellStyle name="Note 12 33 9 4" xfId="47355"/>
    <cellStyle name="Note 12 34" xfId="19740"/>
    <cellStyle name="Note 12 34 10" xfId="19741"/>
    <cellStyle name="Note 12 34 10 2" xfId="19742"/>
    <cellStyle name="Note 12 34 10 3" xfId="19743"/>
    <cellStyle name="Note 12 34 10 4" xfId="47356"/>
    <cellStyle name="Note 12 34 11" xfId="19744"/>
    <cellStyle name="Note 12 34 11 2" xfId="19745"/>
    <cellStyle name="Note 12 34 11 3" xfId="19746"/>
    <cellStyle name="Note 12 34 11 4" xfId="47357"/>
    <cellStyle name="Note 12 34 12" xfId="19747"/>
    <cellStyle name="Note 12 34 12 2" xfId="19748"/>
    <cellStyle name="Note 12 34 12 3" xfId="19749"/>
    <cellStyle name="Note 12 34 12 4" xfId="47358"/>
    <cellStyle name="Note 12 34 13" xfId="19750"/>
    <cellStyle name="Note 12 34 13 2" xfId="19751"/>
    <cellStyle name="Note 12 34 13 3" xfId="19752"/>
    <cellStyle name="Note 12 34 13 4" xfId="47359"/>
    <cellStyle name="Note 12 34 14" xfId="19753"/>
    <cellStyle name="Note 12 34 14 2" xfId="19754"/>
    <cellStyle name="Note 12 34 14 3" xfId="19755"/>
    <cellStyle name="Note 12 34 14 4" xfId="47360"/>
    <cellStyle name="Note 12 34 15" xfId="19756"/>
    <cellStyle name="Note 12 34 15 2" xfId="19757"/>
    <cellStyle name="Note 12 34 15 3" xfId="19758"/>
    <cellStyle name="Note 12 34 15 4" xfId="47361"/>
    <cellStyle name="Note 12 34 16" xfId="19759"/>
    <cellStyle name="Note 12 34 16 2" xfId="19760"/>
    <cellStyle name="Note 12 34 16 3" xfId="19761"/>
    <cellStyle name="Note 12 34 16 4" xfId="47362"/>
    <cellStyle name="Note 12 34 17" xfId="19762"/>
    <cellStyle name="Note 12 34 17 2" xfId="19763"/>
    <cellStyle name="Note 12 34 17 3" xfId="19764"/>
    <cellStyle name="Note 12 34 17 4" xfId="47363"/>
    <cellStyle name="Note 12 34 18" xfId="19765"/>
    <cellStyle name="Note 12 34 18 2" xfId="19766"/>
    <cellStyle name="Note 12 34 18 3" xfId="19767"/>
    <cellStyle name="Note 12 34 18 4" xfId="47364"/>
    <cellStyle name="Note 12 34 19" xfId="19768"/>
    <cellStyle name="Note 12 34 19 2" xfId="19769"/>
    <cellStyle name="Note 12 34 19 3" xfId="19770"/>
    <cellStyle name="Note 12 34 19 4" xfId="47365"/>
    <cellStyle name="Note 12 34 2" xfId="19771"/>
    <cellStyle name="Note 12 34 2 2" xfId="19772"/>
    <cellStyle name="Note 12 34 2 3" xfId="19773"/>
    <cellStyle name="Note 12 34 2 4" xfId="47366"/>
    <cellStyle name="Note 12 34 20" xfId="19774"/>
    <cellStyle name="Note 12 34 20 2" xfId="19775"/>
    <cellStyle name="Note 12 34 20 3" xfId="47367"/>
    <cellStyle name="Note 12 34 20 4" xfId="47368"/>
    <cellStyle name="Note 12 34 21" xfId="47369"/>
    <cellStyle name="Note 12 34 22" xfId="47370"/>
    <cellStyle name="Note 12 34 3" xfId="19776"/>
    <cellStyle name="Note 12 34 3 2" xfId="19777"/>
    <cellStyle name="Note 12 34 3 3" xfId="19778"/>
    <cellStyle name="Note 12 34 3 4" xfId="47371"/>
    <cellStyle name="Note 12 34 4" xfId="19779"/>
    <cellStyle name="Note 12 34 4 2" xfId="19780"/>
    <cellStyle name="Note 12 34 4 3" xfId="19781"/>
    <cellStyle name="Note 12 34 4 4" xfId="47372"/>
    <cellStyle name="Note 12 34 5" xfId="19782"/>
    <cellStyle name="Note 12 34 5 2" xfId="19783"/>
    <cellStyle name="Note 12 34 5 3" xfId="19784"/>
    <cellStyle name="Note 12 34 5 4" xfId="47373"/>
    <cellStyle name="Note 12 34 6" xfId="19785"/>
    <cellStyle name="Note 12 34 6 2" xfId="19786"/>
    <cellStyle name="Note 12 34 6 3" xfId="19787"/>
    <cellStyle name="Note 12 34 6 4" xfId="47374"/>
    <cellStyle name="Note 12 34 7" xfId="19788"/>
    <cellStyle name="Note 12 34 7 2" xfId="19789"/>
    <cellStyle name="Note 12 34 7 3" xfId="19790"/>
    <cellStyle name="Note 12 34 7 4" xfId="47375"/>
    <cellStyle name="Note 12 34 8" xfId="19791"/>
    <cellStyle name="Note 12 34 8 2" xfId="19792"/>
    <cellStyle name="Note 12 34 8 3" xfId="19793"/>
    <cellStyle name="Note 12 34 8 4" xfId="47376"/>
    <cellStyle name="Note 12 34 9" xfId="19794"/>
    <cellStyle name="Note 12 34 9 2" xfId="19795"/>
    <cellStyle name="Note 12 34 9 3" xfId="19796"/>
    <cellStyle name="Note 12 34 9 4" xfId="47377"/>
    <cellStyle name="Note 12 35" xfId="19797"/>
    <cellStyle name="Note 12 35 10" xfId="19798"/>
    <cellStyle name="Note 12 35 10 2" xfId="19799"/>
    <cellStyle name="Note 12 35 10 3" xfId="19800"/>
    <cellStyle name="Note 12 35 10 4" xfId="47378"/>
    <cellStyle name="Note 12 35 11" xfId="19801"/>
    <cellStyle name="Note 12 35 11 2" xfId="19802"/>
    <cellStyle name="Note 12 35 11 3" xfId="19803"/>
    <cellStyle name="Note 12 35 11 4" xfId="47379"/>
    <cellStyle name="Note 12 35 12" xfId="19804"/>
    <cellStyle name="Note 12 35 12 2" xfId="19805"/>
    <cellStyle name="Note 12 35 12 3" xfId="19806"/>
    <cellStyle name="Note 12 35 12 4" xfId="47380"/>
    <cellStyle name="Note 12 35 13" xfId="19807"/>
    <cellStyle name="Note 12 35 13 2" xfId="19808"/>
    <cellStyle name="Note 12 35 13 3" xfId="19809"/>
    <cellStyle name="Note 12 35 13 4" xfId="47381"/>
    <cellStyle name="Note 12 35 14" xfId="19810"/>
    <cellStyle name="Note 12 35 14 2" xfId="19811"/>
    <cellStyle name="Note 12 35 14 3" xfId="19812"/>
    <cellStyle name="Note 12 35 14 4" xfId="47382"/>
    <cellStyle name="Note 12 35 15" xfId="19813"/>
    <cellStyle name="Note 12 35 15 2" xfId="19814"/>
    <cellStyle name="Note 12 35 15 3" xfId="19815"/>
    <cellStyle name="Note 12 35 15 4" xfId="47383"/>
    <cellStyle name="Note 12 35 16" xfId="19816"/>
    <cellStyle name="Note 12 35 16 2" xfId="19817"/>
    <cellStyle name="Note 12 35 16 3" xfId="19818"/>
    <cellStyle name="Note 12 35 16 4" xfId="47384"/>
    <cellStyle name="Note 12 35 17" xfId="19819"/>
    <cellStyle name="Note 12 35 17 2" xfId="19820"/>
    <cellStyle name="Note 12 35 17 3" xfId="19821"/>
    <cellStyle name="Note 12 35 17 4" xfId="47385"/>
    <cellStyle name="Note 12 35 18" xfId="19822"/>
    <cellStyle name="Note 12 35 18 2" xfId="19823"/>
    <cellStyle name="Note 12 35 18 3" xfId="19824"/>
    <cellStyle name="Note 12 35 18 4" xfId="47386"/>
    <cellStyle name="Note 12 35 19" xfId="19825"/>
    <cellStyle name="Note 12 35 19 2" xfId="19826"/>
    <cellStyle name="Note 12 35 19 3" xfId="19827"/>
    <cellStyle name="Note 12 35 19 4" xfId="47387"/>
    <cellStyle name="Note 12 35 2" xfId="19828"/>
    <cellStyle name="Note 12 35 2 2" xfId="19829"/>
    <cellStyle name="Note 12 35 2 3" xfId="19830"/>
    <cellStyle name="Note 12 35 2 4" xfId="47388"/>
    <cellStyle name="Note 12 35 20" xfId="19831"/>
    <cellStyle name="Note 12 35 20 2" xfId="19832"/>
    <cellStyle name="Note 12 35 20 3" xfId="47389"/>
    <cellStyle name="Note 12 35 20 4" xfId="47390"/>
    <cellStyle name="Note 12 35 21" xfId="47391"/>
    <cellStyle name="Note 12 35 22" xfId="47392"/>
    <cellStyle name="Note 12 35 3" xfId="19833"/>
    <cellStyle name="Note 12 35 3 2" xfId="19834"/>
    <cellStyle name="Note 12 35 3 3" xfId="19835"/>
    <cellStyle name="Note 12 35 3 4" xfId="47393"/>
    <cellStyle name="Note 12 35 4" xfId="19836"/>
    <cellStyle name="Note 12 35 4 2" xfId="19837"/>
    <cellStyle name="Note 12 35 4 3" xfId="19838"/>
    <cellStyle name="Note 12 35 4 4" xfId="47394"/>
    <cellStyle name="Note 12 35 5" xfId="19839"/>
    <cellStyle name="Note 12 35 5 2" xfId="19840"/>
    <cellStyle name="Note 12 35 5 3" xfId="19841"/>
    <cellStyle name="Note 12 35 5 4" xfId="47395"/>
    <cellStyle name="Note 12 35 6" xfId="19842"/>
    <cellStyle name="Note 12 35 6 2" xfId="19843"/>
    <cellStyle name="Note 12 35 6 3" xfId="19844"/>
    <cellStyle name="Note 12 35 6 4" xfId="47396"/>
    <cellStyle name="Note 12 35 7" xfId="19845"/>
    <cellStyle name="Note 12 35 7 2" xfId="19846"/>
    <cellStyle name="Note 12 35 7 3" xfId="19847"/>
    <cellStyle name="Note 12 35 7 4" xfId="47397"/>
    <cellStyle name="Note 12 35 8" xfId="19848"/>
    <cellStyle name="Note 12 35 8 2" xfId="19849"/>
    <cellStyle name="Note 12 35 8 3" xfId="19850"/>
    <cellStyle name="Note 12 35 8 4" xfId="47398"/>
    <cellStyle name="Note 12 35 9" xfId="19851"/>
    <cellStyle name="Note 12 35 9 2" xfId="19852"/>
    <cellStyle name="Note 12 35 9 3" xfId="19853"/>
    <cellStyle name="Note 12 35 9 4" xfId="47399"/>
    <cellStyle name="Note 12 36" xfId="19854"/>
    <cellStyle name="Note 12 36 10" xfId="19855"/>
    <cellStyle name="Note 12 36 10 2" xfId="19856"/>
    <cellStyle name="Note 12 36 10 3" xfId="19857"/>
    <cellStyle name="Note 12 36 10 4" xfId="47400"/>
    <cellStyle name="Note 12 36 11" xfId="19858"/>
    <cellStyle name="Note 12 36 11 2" xfId="19859"/>
    <cellStyle name="Note 12 36 11 3" xfId="19860"/>
    <cellStyle name="Note 12 36 11 4" xfId="47401"/>
    <cellStyle name="Note 12 36 12" xfId="19861"/>
    <cellStyle name="Note 12 36 12 2" xfId="19862"/>
    <cellStyle name="Note 12 36 12 3" xfId="19863"/>
    <cellStyle name="Note 12 36 12 4" xfId="47402"/>
    <cellStyle name="Note 12 36 13" xfId="19864"/>
    <cellStyle name="Note 12 36 13 2" xfId="19865"/>
    <cellStyle name="Note 12 36 13 3" xfId="19866"/>
    <cellStyle name="Note 12 36 13 4" xfId="47403"/>
    <cellStyle name="Note 12 36 14" xfId="19867"/>
    <cellStyle name="Note 12 36 14 2" xfId="19868"/>
    <cellStyle name="Note 12 36 14 3" xfId="19869"/>
    <cellStyle name="Note 12 36 14 4" xfId="47404"/>
    <cellStyle name="Note 12 36 15" xfId="19870"/>
    <cellStyle name="Note 12 36 15 2" xfId="19871"/>
    <cellStyle name="Note 12 36 15 3" xfId="19872"/>
    <cellStyle name="Note 12 36 15 4" xfId="47405"/>
    <cellStyle name="Note 12 36 16" xfId="19873"/>
    <cellStyle name="Note 12 36 16 2" xfId="19874"/>
    <cellStyle name="Note 12 36 16 3" xfId="19875"/>
    <cellStyle name="Note 12 36 16 4" xfId="47406"/>
    <cellStyle name="Note 12 36 17" xfId="19876"/>
    <cellStyle name="Note 12 36 17 2" xfId="19877"/>
    <cellStyle name="Note 12 36 17 3" xfId="19878"/>
    <cellStyle name="Note 12 36 17 4" xfId="47407"/>
    <cellStyle name="Note 12 36 18" xfId="19879"/>
    <cellStyle name="Note 12 36 18 2" xfId="19880"/>
    <cellStyle name="Note 12 36 18 3" xfId="19881"/>
    <cellStyle name="Note 12 36 18 4" xfId="47408"/>
    <cellStyle name="Note 12 36 19" xfId="19882"/>
    <cellStyle name="Note 12 36 19 2" xfId="19883"/>
    <cellStyle name="Note 12 36 19 3" xfId="19884"/>
    <cellStyle name="Note 12 36 19 4" xfId="47409"/>
    <cellStyle name="Note 12 36 2" xfId="19885"/>
    <cellStyle name="Note 12 36 2 2" xfId="19886"/>
    <cellStyle name="Note 12 36 2 3" xfId="19887"/>
    <cellStyle name="Note 12 36 2 4" xfId="47410"/>
    <cellStyle name="Note 12 36 20" xfId="19888"/>
    <cellStyle name="Note 12 36 20 2" xfId="19889"/>
    <cellStyle name="Note 12 36 20 3" xfId="47411"/>
    <cellStyle name="Note 12 36 20 4" xfId="47412"/>
    <cellStyle name="Note 12 36 21" xfId="47413"/>
    <cellStyle name="Note 12 36 22" xfId="47414"/>
    <cellStyle name="Note 12 36 3" xfId="19890"/>
    <cellStyle name="Note 12 36 3 2" xfId="19891"/>
    <cellStyle name="Note 12 36 3 3" xfId="19892"/>
    <cellStyle name="Note 12 36 3 4" xfId="47415"/>
    <cellStyle name="Note 12 36 4" xfId="19893"/>
    <cellStyle name="Note 12 36 4 2" xfId="19894"/>
    <cellStyle name="Note 12 36 4 3" xfId="19895"/>
    <cellStyle name="Note 12 36 4 4" xfId="47416"/>
    <cellStyle name="Note 12 36 5" xfId="19896"/>
    <cellStyle name="Note 12 36 5 2" xfId="19897"/>
    <cellStyle name="Note 12 36 5 3" xfId="19898"/>
    <cellStyle name="Note 12 36 5 4" xfId="47417"/>
    <cellStyle name="Note 12 36 6" xfId="19899"/>
    <cellStyle name="Note 12 36 6 2" xfId="19900"/>
    <cellStyle name="Note 12 36 6 3" xfId="19901"/>
    <cellStyle name="Note 12 36 6 4" xfId="47418"/>
    <cellStyle name="Note 12 36 7" xfId="19902"/>
    <cellStyle name="Note 12 36 7 2" xfId="19903"/>
    <cellStyle name="Note 12 36 7 3" xfId="19904"/>
    <cellStyle name="Note 12 36 7 4" xfId="47419"/>
    <cellStyle name="Note 12 36 8" xfId="19905"/>
    <cellStyle name="Note 12 36 8 2" xfId="19906"/>
    <cellStyle name="Note 12 36 8 3" xfId="19907"/>
    <cellStyle name="Note 12 36 8 4" xfId="47420"/>
    <cellStyle name="Note 12 36 9" xfId="19908"/>
    <cellStyle name="Note 12 36 9 2" xfId="19909"/>
    <cellStyle name="Note 12 36 9 3" xfId="19910"/>
    <cellStyle name="Note 12 36 9 4" xfId="47421"/>
    <cellStyle name="Note 12 37" xfId="19911"/>
    <cellStyle name="Note 12 37 10" xfId="19912"/>
    <cellStyle name="Note 12 37 10 2" xfId="19913"/>
    <cellStyle name="Note 12 37 10 3" xfId="19914"/>
    <cellStyle name="Note 12 37 10 4" xfId="47422"/>
    <cellStyle name="Note 12 37 11" xfId="19915"/>
    <cellStyle name="Note 12 37 11 2" xfId="19916"/>
    <cellStyle name="Note 12 37 11 3" xfId="19917"/>
    <cellStyle name="Note 12 37 11 4" xfId="47423"/>
    <cellStyle name="Note 12 37 12" xfId="19918"/>
    <cellStyle name="Note 12 37 12 2" xfId="19919"/>
    <cellStyle name="Note 12 37 12 3" xfId="19920"/>
    <cellStyle name="Note 12 37 12 4" xfId="47424"/>
    <cellStyle name="Note 12 37 13" xfId="19921"/>
    <cellStyle name="Note 12 37 13 2" xfId="19922"/>
    <cellStyle name="Note 12 37 13 3" xfId="19923"/>
    <cellStyle name="Note 12 37 13 4" xfId="47425"/>
    <cellStyle name="Note 12 37 14" xfId="19924"/>
    <cellStyle name="Note 12 37 14 2" xfId="19925"/>
    <cellStyle name="Note 12 37 14 3" xfId="19926"/>
    <cellStyle name="Note 12 37 14 4" xfId="47426"/>
    <cellStyle name="Note 12 37 15" xfId="19927"/>
    <cellStyle name="Note 12 37 15 2" xfId="19928"/>
    <cellStyle name="Note 12 37 15 3" xfId="19929"/>
    <cellStyle name="Note 12 37 15 4" xfId="47427"/>
    <cellStyle name="Note 12 37 16" xfId="19930"/>
    <cellStyle name="Note 12 37 16 2" xfId="19931"/>
    <cellStyle name="Note 12 37 16 3" xfId="19932"/>
    <cellStyle name="Note 12 37 16 4" xfId="47428"/>
    <cellStyle name="Note 12 37 17" xfId="19933"/>
    <cellStyle name="Note 12 37 17 2" xfId="19934"/>
    <cellStyle name="Note 12 37 17 3" xfId="19935"/>
    <cellStyle name="Note 12 37 17 4" xfId="47429"/>
    <cellStyle name="Note 12 37 18" xfId="19936"/>
    <cellStyle name="Note 12 37 18 2" xfId="19937"/>
    <cellStyle name="Note 12 37 18 3" xfId="19938"/>
    <cellStyle name="Note 12 37 18 4" xfId="47430"/>
    <cellStyle name="Note 12 37 19" xfId="19939"/>
    <cellStyle name="Note 12 37 19 2" xfId="19940"/>
    <cellStyle name="Note 12 37 19 3" xfId="19941"/>
    <cellStyle name="Note 12 37 19 4" xfId="47431"/>
    <cellStyle name="Note 12 37 2" xfId="19942"/>
    <cellStyle name="Note 12 37 2 2" xfId="19943"/>
    <cellStyle name="Note 12 37 2 3" xfId="19944"/>
    <cellStyle name="Note 12 37 2 4" xfId="47432"/>
    <cellStyle name="Note 12 37 20" xfId="19945"/>
    <cellStyle name="Note 12 37 20 2" xfId="19946"/>
    <cellStyle name="Note 12 37 20 3" xfId="47433"/>
    <cellStyle name="Note 12 37 20 4" xfId="47434"/>
    <cellStyle name="Note 12 37 21" xfId="47435"/>
    <cellStyle name="Note 12 37 22" xfId="47436"/>
    <cellStyle name="Note 12 37 3" xfId="19947"/>
    <cellStyle name="Note 12 37 3 2" xfId="19948"/>
    <cellStyle name="Note 12 37 3 3" xfId="19949"/>
    <cellStyle name="Note 12 37 3 4" xfId="47437"/>
    <cellStyle name="Note 12 37 4" xfId="19950"/>
    <cellStyle name="Note 12 37 4 2" xfId="19951"/>
    <cellStyle name="Note 12 37 4 3" xfId="19952"/>
    <cellStyle name="Note 12 37 4 4" xfId="47438"/>
    <cellStyle name="Note 12 37 5" xfId="19953"/>
    <cellStyle name="Note 12 37 5 2" xfId="19954"/>
    <cellStyle name="Note 12 37 5 3" xfId="19955"/>
    <cellStyle name="Note 12 37 5 4" xfId="47439"/>
    <cellStyle name="Note 12 37 6" xfId="19956"/>
    <cellStyle name="Note 12 37 6 2" xfId="19957"/>
    <cellStyle name="Note 12 37 6 3" xfId="19958"/>
    <cellStyle name="Note 12 37 6 4" xfId="47440"/>
    <cellStyle name="Note 12 37 7" xfId="19959"/>
    <cellStyle name="Note 12 37 7 2" xfId="19960"/>
    <cellStyle name="Note 12 37 7 3" xfId="19961"/>
    <cellStyle name="Note 12 37 7 4" xfId="47441"/>
    <cellStyle name="Note 12 37 8" xfId="19962"/>
    <cellStyle name="Note 12 37 8 2" xfId="19963"/>
    <cellStyle name="Note 12 37 8 3" xfId="19964"/>
    <cellStyle name="Note 12 37 8 4" xfId="47442"/>
    <cellStyle name="Note 12 37 9" xfId="19965"/>
    <cellStyle name="Note 12 37 9 2" xfId="19966"/>
    <cellStyle name="Note 12 37 9 3" xfId="19967"/>
    <cellStyle name="Note 12 37 9 4" xfId="47443"/>
    <cellStyle name="Note 12 38" xfId="19968"/>
    <cellStyle name="Note 12 38 10" xfId="19969"/>
    <cellStyle name="Note 12 38 10 2" xfId="19970"/>
    <cellStyle name="Note 12 38 10 3" xfId="19971"/>
    <cellStyle name="Note 12 38 10 4" xfId="47444"/>
    <cellStyle name="Note 12 38 11" xfId="19972"/>
    <cellStyle name="Note 12 38 11 2" xfId="19973"/>
    <cellStyle name="Note 12 38 11 3" xfId="19974"/>
    <cellStyle name="Note 12 38 11 4" xfId="47445"/>
    <cellStyle name="Note 12 38 12" xfId="19975"/>
    <cellStyle name="Note 12 38 12 2" xfId="19976"/>
    <cellStyle name="Note 12 38 12 3" xfId="19977"/>
    <cellStyle name="Note 12 38 12 4" xfId="47446"/>
    <cellStyle name="Note 12 38 13" xfId="19978"/>
    <cellStyle name="Note 12 38 13 2" xfId="19979"/>
    <cellStyle name="Note 12 38 13 3" xfId="19980"/>
    <cellStyle name="Note 12 38 13 4" xfId="47447"/>
    <cellStyle name="Note 12 38 14" xfId="19981"/>
    <cellStyle name="Note 12 38 14 2" xfId="19982"/>
    <cellStyle name="Note 12 38 14 3" xfId="19983"/>
    <cellStyle name="Note 12 38 14 4" xfId="47448"/>
    <cellStyle name="Note 12 38 15" xfId="19984"/>
    <cellStyle name="Note 12 38 15 2" xfId="19985"/>
    <cellStyle name="Note 12 38 15 3" xfId="19986"/>
    <cellStyle name="Note 12 38 15 4" xfId="47449"/>
    <cellStyle name="Note 12 38 16" xfId="19987"/>
    <cellStyle name="Note 12 38 16 2" xfId="19988"/>
    <cellStyle name="Note 12 38 16 3" xfId="19989"/>
    <cellStyle name="Note 12 38 16 4" xfId="47450"/>
    <cellStyle name="Note 12 38 17" xfId="19990"/>
    <cellStyle name="Note 12 38 17 2" xfId="19991"/>
    <cellStyle name="Note 12 38 17 3" xfId="19992"/>
    <cellStyle name="Note 12 38 17 4" xfId="47451"/>
    <cellStyle name="Note 12 38 18" xfId="19993"/>
    <cellStyle name="Note 12 38 18 2" xfId="19994"/>
    <cellStyle name="Note 12 38 18 3" xfId="19995"/>
    <cellStyle name="Note 12 38 18 4" xfId="47452"/>
    <cellStyle name="Note 12 38 19" xfId="19996"/>
    <cellStyle name="Note 12 38 19 2" xfId="19997"/>
    <cellStyle name="Note 12 38 19 3" xfId="19998"/>
    <cellStyle name="Note 12 38 19 4" xfId="47453"/>
    <cellStyle name="Note 12 38 2" xfId="19999"/>
    <cellStyle name="Note 12 38 2 2" xfId="20000"/>
    <cellStyle name="Note 12 38 2 3" xfId="20001"/>
    <cellStyle name="Note 12 38 2 4" xfId="47454"/>
    <cellStyle name="Note 12 38 20" xfId="20002"/>
    <cellStyle name="Note 12 38 20 2" xfId="20003"/>
    <cellStyle name="Note 12 38 20 3" xfId="47455"/>
    <cellStyle name="Note 12 38 20 4" xfId="47456"/>
    <cellStyle name="Note 12 38 21" xfId="47457"/>
    <cellStyle name="Note 12 38 22" xfId="47458"/>
    <cellStyle name="Note 12 38 3" xfId="20004"/>
    <cellStyle name="Note 12 38 3 2" xfId="20005"/>
    <cellStyle name="Note 12 38 3 3" xfId="20006"/>
    <cellStyle name="Note 12 38 3 4" xfId="47459"/>
    <cellStyle name="Note 12 38 4" xfId="20007"/>
    <cellStyle name="Note 12 38 4 2" xfId="20008"/>
    <cellStyle name="Note 12 38 4 3" xfId="20009"/>
    <cellStyle name="Note 12 38 4 4" xfId="47460"/>
    <cellStyle name="Note 12 38 5" xfId="20010"/>
    <cellStyle name="Note 12 38 5 2" xfId="20011"/>
    <cellStyle name="Note 12 38 5 3" xfId="20012"/>
    <cellStyle name="Note 12 38 5 4" xfId="47461"/>
    <cellStyle name="Note 12 38 6" xfId="20013"/>
    <cellStyle name="Note 12 38 6 2" xfId="20014"/>
    <cellStyle name="Note 12 38 6 3" xfId="20015"/>
    <cellStyle name="Note 12 38 6 4" xfId="47462"/>
    <cellStyle name="Note 12 38 7" xfId="20016"/>
    <cellStyle name="Note 12 38 7 2" xfId="20017"/>
    <cellStyle name="Note 12 38 7 3" xfId="20018"/>
    <cellStyle name="Note 12 38 7 4" xfId="47463"/>
    <cellStyle name="Note 12 38 8" xfId="20019"/>
    <cellStyle name="Note 12 38 8 2" xfId="20020"/>
    <cellStyle name="Note 12 38 8 3" xfId="20021"/>
    <cellStyle name="Note 12 38 8 4" xfId="47464"/>
    <cellStyle name="Note 12 38 9" xfId="20022"/>
    <cellStyle name="Note 12 38 9 2" xfId="20023"/>
    <cellStyle name="Note 12 38 9 3" xfId="20024"/>
    <cellStyle name="Note 12 38 9 4" xfId="47465"/>
    <cellStyle name="Note 12 39" xfId="20025"/>
    <cellStyle name="Note 12 39 10" xfId="20026"/>
    <cellStyle name="Note 12 39 10 2" xfId="20027"/>
    <cellStyle name="Note 12 39 10 3" xfId="20028"/>
    <cellStyle name="Note 12 39 10 4" xfId="47466"/>
    <cellStyle name="Note 12 39 11" xfId="20029"/>
    <cellStyle name="Note 12 39 11 2" xfId="20030"/>
    <cellStyle name="Note 12 39 11 3" xfId="20031"/>
    <cellStyle name="Note 12 39 11 4" xfId="47467"/>
    <cellStyle name="Note 12 39 12" xfId="20032"/>
    <cellStyle name="Note 12 39 12 2" xfId="20033"/>
    <cellStyle name="Note 12 39 12 3" xfId="20034"/>
    <cellStyle name="Note 12 39 12 4" xfId="47468"/>
    <cellStyle name="Note 12 39 13" xfId="20035"/>
    <cellStyle name="Note 12 39 13 2" xfId="20036"/>
    <cellStyle name="Note 12 39 13 3" xfId="20037"/>
    <cellStyle name="Note 12 39 13 4" xfId="47469"/>
    <cellStyle name="Note 12 39 14" xfId="20038"/>
    <cellStyle name="Note 12 39 14 2" xfId="20039"/>
    <cellStyle name="Note 12 39 14 3" xfId="20040"/>
    <cellStyle name="Note 12 39 14 4" xfId="47470"/>
    <cellStyle name="Note 12 39 15" xfId="20041"/>
    <cellStyle name="Note 12 39 15 2" xfId="20042"/>
    <cellStyle name="Note 12 39 15 3" xfId="20043"/>
    <cellStyle name="Note 12 39 15 4" xfId="47471"/>
    <cellStyle name="Note 12 39 16" xfId="20044"/>
    <cellStyle name="Note 12 39 16 2" xfId="20045"/>
    <cellStyle name="Note 12 39 16 3" xfId="20046"/>
    <cellStyle name="Note 12 39 16 4" xfId="47472"/>
    <cellStyle name="Note 12 39 17" xfId="20047"/>
    <cellStyle name="Note 12 39 17 2" xfId="20048"/>
    <cellStyle name="Note 12 39 17 3" xfId="20049"/>
    <cellStyle name="Note 12 39 17 4" xfId="47473"/>
    <cellStyle name="Note 12 39 18" xfId="20050"/>
    <cellStyle name="Note 12 39 18 2" xfId="20051"/>
    <cellStyle name="Note 12 39 18 3" xfId="20052"/>
    <cellStyle name="Note 12 39 18 4" xfId="47474"/>
    <cellStyle name="Note 12 39 19" xfId="20053"/>
    <cellStyle name="Note 12 39 19 2" xfId="20054"/>
    <cellStyle name="Note 12 39 19 3" xfId="20055"/>
    <cellStyle name="Note 12 39 19 4" xfId="47475"/>
    <cellStyle name="Note 12 39 2" xfId="20056"/>
    <cellStyle name="Note 12 39 2 2" xfId="20057"/>
    <cellStyle name="Note 12 39 2 3" xfId="20058"/>
    <cellStyle name="Note 12 39 2 4" xfId="47476"/>
    <cellStyle name="Note 12 39 20" xfId="20059"/>
    <cellStyle name="Note 12 39 20 2" xfId="20060"/>
    <cellStyle name="Note 12 39 20 3" xfId="47477"/>
    <cellStyle name="Note 12 39 20 4" xfId="47478"/>
    <cellStyle name="Note 12 39 21" xfId="47479"/>
    <cellStyle name="Note 12 39 22" xfId="47480"/>
    <cellStyle name="Note 12 39 3" xfId="20061"/>
    <cellStyle name="Note 12 39 3 2" xfId="20062"/>
    <cellStyle name="Note 12 39 3 3" xfId="20063"/>
    <cellStyle name="Note 12 39 3 4" xfId="47481"/>
    <cellStyle name="Note 12 39 4" xfId="20064"/>
    <cellStyle name="Note 12 39 4 2" xfId="20065"/>
    <cellStyle name="Note 12 39 4 3" xfId="20066"/>
    <cellStyle name="Note 12 39 4 4" xfId="47482"/>
    <cellStyle name="Note 12 39 5" xfId="20067"/>
    <cellStyle name="Note 12 39 5 2" xfId="20068"/>
    <cellStyle name="Note 12 39 5 3" xfId="20069"/>
    <cellStyle name="Note 12 39 5 4" xfId="47483"/>
    <cellStyle name="Note 12 39 6" xfId="20070"/>
    <cellStyle name="Note 12 39 6 2" xfId="20071"/>
    <cellStyle name="Note 12 39 6 3" xfId="20072"/>
    <cellStyle name="Note 12 39 6 4" xfId="47484"/>
    <cellStyle name="Note 12 39 7" xfId="20073"/>
    <cellStyle name="Note 12 39 7 2" xfId="20074"/>
    <cellStyle name="Note 12 39 7 3" xfId="20075"/>
    <cellStyle name="Note 12 39 7 4" xfId="47485"/>
    <cellStyle name="Note 12 39 8" xfId="20076"/>
    <cellStyle name="Note 12 39 8 2" xfId="20077"/>
    <cellStyle name="Note 12 39 8 3" xfId="20078"/>
    <cellStyle name="Note 12 39 8 4" xfId="47486"/>
    <cellStyle name="Note 12 39 9" xfId="20079"/>
    <cellStyle name="Note 12 39 9 2" xfId="20080"/>
    <cellStyle name="Note 12 39 9 3" xfId="20081"/>
    <cellStyle name="Note 12 39 9 4" xfId="47487"/>
    <cellStyle name="Note 12 4" xfId="20082"/>
    <cellStyle name="Note 12 4 10" xfId="20083"/>
    <cellStyle name="Note 12 4 10 2" xfId="20084"/>
    <cellStyle name="Note 12 4 10 3" xfId="20085"/>
    <cellStyle name="Note 12 4 10 4" xfId="47488"/>
    <cellStyle name="Note 12 4 11" xfId="20086"/>
    <cellStyle name="Note 12 4 11 2" xfId="20087"/>
    <cellStyle name="Note 12 4 11 3" xfId="20088"/>
    <cellStyle name="Note 12 4 11 4" xfId="47489"/>
    <cellStyle name="Note 12 4 12" xfId="20089"/>
    <cellStyle name="Note 12 4 12 2" xfId="20090"/>
    <cellStyle name="Note 12 4 12 3" xfId="20091"/>
    <cellStyle name="Note 12 4 12 4" xfId="47490"/>
    <cellStyle name="Note 12 4 13" xfId="20092"/>
    <cellStyle name="Note 12 4 13 2" xfId="20093"/>
    <cellStyle name="Note 12 4 13 3" xfId="20094"/>
    <cellStyle name="Note 12 4 13 4" xfId="47491"/>
    <cellStyle name="Note 12 4 14" xfId="20095"/>
    <cellStyle name="Note 12 4 14 2" xfId="20096"/>
    <cellStyle name="Note 12 4 14 3" xfId="20097"/>
    <cellStyle name="Note 12 4 14 4" xfId="47492"/>
    <cellStyle name="Note 12 4 15" xfId="20098"/>
    <cellStyle name="Note 12 4 15 2" xfId="20099"/>
    <cellStyle name="Note 12 4 15 3" xfId="20100"/>
    <cellStyle name="Note 12 4 15 4" xfId="47493"/>
    <cellStyle name="Note 12 4 16" xfId="20101"/>
    <cellStyle name="Note 12 4 16 2" xfId="20102"/>
    <cellStyle name="Note 12 4 16 3" xfId="20103"/>
    <cellStyle name="Note 12 4 16 4" xfId="47494"/>
    <cellStyle name="Note 12 4 17" xfId="20104"/>
    <cellStyle name="Note 12 4 17 2" xfId="20105"/>
    <cellStyle name="Note 12 4 17 3" xfId="20106"/>
    <cellStyle name="Note 12 4 17 4" xfId="47495"/>
    <cellStyle name="Note 12 4 18" xfId="20107"/>
    <cellStyle name="Note 12 4 18 2" xfId="20108"/>
    <cellStyle name="Note 12 4 18 3" xfId="20109"/>
    <cellStyle name="Note 12 4 18 4" xfId="47496"/>
    <cellStyle name="Note 12 4 19" xfId="20110"/>
    <cellStyle name="Note 12 4 19 2" xfId="20111"/>
    <cellStyle name="Note 12 4 19 3" xfId="20112"/>
    <cellStyle name="Note 12 4 19 4" xfId="47497"/>
    <cellStyle name="Note 12 4 2" xfId="20113"/>
    <cellStyle name="Note 12 4 2 2" xfId="20114"/>
    <cellStyle name="Note 12 4 2 3" xfId="20115"/>
    <cellStyle name="Note 12 4 2 4" xfId="47498"/>
    <cellStyle name="Note 12 4 20" xfId="20116"/>
    <cellStyle name="Note 12 4 20 2" xfId="20117"/>
    <cellStyle name="Note 12 4 20 3" xfId="47499"/>
    <cellStyle name="Note 12 4 20 4" xfId="47500"/>
    <cellStyle name="Note 12 4 21" xfId="47501"/>
    <cellStyle name="Note 12 4 22" xfId="47502"/>
    <cellStyle name="Note 12 4 3" xfId="20118"/>
    <cellStyle name="Note 12 4 3 2" xfId="20119"/>
    <cellStyle name="Note 12 4 3 3" xfId="20120"/>
    <cellStyle name="Note 12 4 3 4" xfId="47503"/>
    <cellStyle name="Note 12 4 4" xfId="20121"/>
    <cellStyle name="Note 12 4 4 2" xfId="20122"/>
    <cellStyle name="Note 12 4 4 3" xfId="20123"/>
    <cellStyle name="Note 12 4 4 4" xfId="47504"/>
    <cellStyle name="Note 12 4 5" xfId="20124"/>
    <cellStyle name="Note 12 4 5 2" xfId="20125"/>
    <cellStyle name="Note 12 4 5 3" xfId="20126"/>
    <cellStyle name="Note 12 4 5 4" xfId="47505"/>
    <cellStyle name="Note 12 4 6" xfId="20127"/>
    <cellStyle name="Note 12 4 6 2" xfId="20128"/>
    <cellStyle name="Note 12 4 6 3" xfId="20129"/>
    <cellStyle name="Note 12 4 6 4" xfId="47506"/>
    <cellStyle name="Note 12 4 7" xfId="20130"/>
    <cellStyle name="Note 12 4 7 2" xfId="20131"/>
    <cellStyle name="Note 12 4 7 3" xfId="20132"/>
    <cellStyle name="Note 12 4 7 4" xfId="47507"/>
    <cellStyle name="Note 12 4 8" xfId="20133"/>
    <cellStyle name="Note 12 4 8 2" xfId="20134"/>
    <cellStyle name="Note 12 4 8 3" xfId="20135"/>
    <cellStyle name="Note 12 4 8 4" xfId="47508"/>
    <cellStyle name="Note 12 4 9" xfId="20136"/>
    <cellStyle name="Note 12 4 9 2" xfId="20137"/>
    <cellStyle name="Note 12 4 9 3" xfId="20138"/>
    <cellStyle name="Note 12 4 9 4" xfId="47509"/>
    <cellStyle name="Note 12 40" xfId="20139"/>
    <cellStyle name="Note 12 40 2" xfId="47510"/>
    <cellStyle name="Note 12 41" xfId="20140"/>
    <cellStyle name="Note 12 41 2" xfId="47511"/>
    <cellStyle name="Note 12 42" xfId="20141"/>
    <cellStyle name="Note 12 42 2" xfId="47512"/>
    <cellStyle name="Note 12 43" xfId="20142"/>
    <cellStyle name="Note 12 43 2" xfId="47513"/>
    <cellStyle name="Note 12 44" xfId="20143"/>
    <cellStyle name="Note 12 44 2" xfId="20144"/>
    <cellStyle name="Note 12 44 3" xfId="20145"/>
    <cellStyle name="Note 12 44 4" xfId="47514"/>
    <cellStyle name="Note 12 45" xfId="20146"/>
    <cellStyle name="Note 12 45 2" xfId="20147"/>
    <cellStyle name="Note 12 45 3" xfId="20148"/>
    <cellStyle name="Note 12 45 4" xfId="47515"/>
    <cellStyle name="Note 12 46" xfId="20149"/>
    <cellStyle name="Note 12 46 2" xfId="20150"/>
    <cellStyle name="Note 12 46 3" xfId="20151"/>
    <cellStyle name="Note 12 46 4" xfId="47516"/>
    <cellStyle name="Note 12 47" xfId="20152"/>
    <cellStyle name="Note 12 47 2" xfId="20153"/>
    <cellStyle name="Note 12 47 3" xfId="20154"/>
    <cellStyle name="Note 12 47 4" xfId="47517"/>
    <cellStyle name="Note 12 48" xfId="20155"/>
    <cellStyle name="Note 12 48 2" xfId="20156"/>
    <cellStyle name="Note 12 48 3" xfId="20157"/>
    <cellStyle name="Note 12 48 4" xfId="47518"/>
    <cellStyle name="Note 12 49" xfId="20158"/>
    <cellStyle name="Note 12 49 2" xfId="20159"/>
    <cellStyle name="Note 12 49 3" xfId="20160"/>
    <cellStyle name="Note 12 49 4" xfId="47519"/>
    <cellStyle name="Note 12 5" xfId="20161"/>
    <cellStyle name="Note 12 5 10" xfId="20162"/>
    <cellStyle name="Note 12 5 10 2" xfId="20163"/>
    <cellStyle name="Note 12 5 10 3" xfId="20164"/>
    <cellStyle name="Note 12 5 10 4" xfId="47520"/>
    <cellStyle name="Note 12 5 11" xfId="20165"/>
    <cellStyle name="Note 12 5 11 2" xfId="20166"/>
    <cellStyle name="Note 12 5 11 3" xfId="20167"/>
    <cellStyle name="Note 12 5 11 4" xfId="47521"/>
    <cellStyle name="Note 12 5 12" xfId="20168"/>
    <cellStyle name="Note 12 5 12 2" xfId="20169"/>
    <cellStyle name="Note 12 5 12 3" xfId="20170"/>
    <cellStyle name="Note 12 5 12 4" xfId="47522"/>
    <cellStyle name="Note 12 5 13" xfId="20171"/>
    <cellStyle name="Note 12 5 13 2" xfId="20172"/>
    <cellStyle name="Note 12 5 13 3" xfId="20173"/>
    <cellStyle name="Note 12 5 13 4" xfId="47523"/>
    <cellStyle name="Note 12 5 14" xfId="20174"/>
    <cellStyle name="Note 12 5 14 2" xfId="20175"/>
    <cellStyle name="Note 12 5 14 3" xfId="20176"/>
    <cellStyle name="Note 12 5 14 4" xfId="47524"/>
    <cellStyle name="Note 12 5 15" xfId="20177"/>
    <cellStyle name="Note 12 5 15 2" xfId="20178"/>
    <cellStyle name="Note 12 5 15 3" xfId="20179"/>
    <cellStyle name="Note 12 5 15 4" xfId="47525"/>
    <cellStyle name="Note 12 5 16" xfId="20180"/>
    <cellStyle name="Note 12 5 16 2" xfId="20181"/>
    <cellStyle name="Note 12 5 16 3" xfId="20182"/>
    <cellStyle name="Note 12 5 16 4" xfId="47526"/>
    <cellStyle name="Note 12 5 17" xfId="20183"/>
    <cellStyle name="Note 12 5 17 2" xfId="20184"/>
    <cellStyle name="Note 12 5 17 3" xfId="20185"/>
    <cellStyle name="Note 12 5 17 4" xfId="47527"/>
    <cellStyle name="Note 12 5 18" xfId="20186"/>
    <cellStyle name="Note 12 5 18 2" xfId="20187"/>
    <cellStyle name="Note 12 5 18 3" xfId="20188"/>
    <cellStyle name="Note 12 5 18 4" xfId="47528"/>
    <cellStyle name="Note 12 5 19" xfId="20189"/>
    <cellStyle name="Note 12 5 19 2" xfId="20190"/>
    <cellStyle name="Note 12 5 19 3" xfId="20191"/>
    <cellStyle name="Note 12 5 19 4" xfId="47529"/>
    <cellStyle name="Note 12 5 2" xfId="20192"/>
    <cellStyle name="Note 12 5 2 2" xfId="20193"/>
    <cellStyle name="Note 12 5 2 3" xfId="20194"/>
    <cellStyle name="Note 12 5 2 4" xfId="47530"/>
    <cellStyle name="Note 12 5 20" xfId="20195"/>
    <cellStyle name="Note 12 5 20 2" xfId="20196"/>
    <cellStyle name="Note 12 5 20 3" xfId="47531"/>
    <cellStyle name="Note 12 5 20 4" xfId="47532"/>
    <cellStyle name="Note 12 5 21" xfId="47533"/>
    <cellStyle name="Note 12 5 22" xfId="47534"/>
    <cellStyle name="Note 12 5 3" xfId="20197"/>
    <cellStyle name="Note 12 5 3 2" xfId="20198"/>
    <cellStyle name="Note 12 5 3 3" xfId="20199"/>
    <cellStyle name="Note 12 5 3 4" xfId="47535"/>
    <cellStyle name="Note 12 5 4" xfId="20200"/>
    <cellStyle name="Note 12 5 4 2" xfId="20201"/>
    <cellStyle name="Note 12 5 4 3" xfId="20202"/>
    <cellStyle name="Note 12 5 4 4" xfId="47536"/>
    <cellStyle name="Note 12 5 5" xfId="20203"/>
    <cellStyle name="Note 12 5 5 2" xfId="20204"/>
    <cellStyle name="Note 12 5 5 3" xfId="20205"/>
    <cellStyle name="Note 12 5 5 4" xfId="47537"/>
    <cellStyle name="Note 12 5 6" xfId="20206"/>
    <cellStyle name="Note 12 5 6 2" xfId="20207"/>
    <cellStyle name="Note 12 5 6 3" xfId="20208"/>
    <cellStyle name="Note 12 5 6 4" xfId="47538"/>
    <cellStyle name="Note 12 5 7" xfId="20209"/>
    <cellStyle name="Note 12 5 7 2" xfId="20210"/>
    <cellStyle name="Note 12 5 7 3" xfId="20211"/>
    <cellStyle name="Note 12 5 7 4" xfId="47539"/>
    <cellStyle name="Note 12 5 8" xfId="20212"/>
    <cellStyle name="Note 12 5 8 2" xfId="20213"/>
    <cellStyle name="Note 12 5 8 3" xfId="20214"/>
    <cellStyle name="Note 12 5 8 4" xfId="47540"/>
    <cellStyle name="Note 12 5 9" xfId="20215"/>
    <cellStyle name="Note 12 5 9 2" xfId="20216"/>
    <cellStyle name="Note 12 5 9 3" xfId="20217"/>
    <cellStyle name="Note 12 5 9 4" xfId="47541"/>
    <cellStyle name="Note 12 50" xfId="20218"/>
    <cellStyle name="Note 12 50 2" xfId="20219"/>
    <cellStyle name="Note 12 50 3" xfId="20220"/>
    <cellStyle name="Note 12 50 4" xfId="47542"/>
    <cellStyle name="Note 12 51" xfId="20221"/>
    <cellStyle name="Note 12 51 2" xfId="20222"/>
    <cellStyle name="Note 12 51 3" xfId="20223"/>
    <cellStyle name="Note 12 51 4" xfId="47543"/>
    <cellStyle name="Note 12 52" xfId="20224"/>
    <cellStyle name="Note 12 52 2" xfId="20225"/>
    <cellStyle name="Note 12 52 3" xfId="20226"/>
    <cellStyle name="Note 12 52 4" xfId="47544"/>
    <cellStyle name="Note 12 53" xfId="20227"/>
    <cellStyle name="Note 12 53 2" xfId="20228"/>
    <cellStyle name="Note 12 53 3" xfId="20229"/>
    <cellStyle name="Note 12 53 4" xfId="47545"/>
    <cellStyle name="Note 12 54" xfId="20230"/>
    <cellStyle name="Note 12 54 2" xfId="20231"/>
    <cellStyle name="Note 12 54 3" xfId="20232"/>
    <cellStyle name="Note 12 54 4" xfId="47546"/>
    <cellStyle name="Note 12 55" xfId="20233"/>
    <cellStyle name="Note 12 55 2" xfId="20234"/>
    <cellStyle name="Note 12 55 3" xfId="20235"/>
    <cellStyle name="Note 12 55 4" xfId="47547"/>
    <cellStyle name="Note 12 56" xfId="20236"/>
    <cellStyle name="Note 12 56 2" xfId="20237"/>
    <cellStyle name="Note 12 56 3" xfId="20238"/>
    <cellStyle name="Note 12 56 4" xfId="47548"/>
    <cellStyle name="Note 12 57" xfId="20239"/>
    <cellStyle name="Note 12 57 2" xfId="20240"/>
    <cellStyle name="Note 12 57 3" xfId="20241"/>
    <cellStyle name="Note 12 57 4" xfId="47549"/>
    <cellStyle name="Note 12 58" xfId="20242"/>
    <cellStyle name="Note 12 58 2" xfId="20243"/>
    <cellStyle name="Note 12 58 3" xfId="20244"/>
    <cellStyle name="Note 12 58 4" xfId="47550"/>
    <cellStyle name="Note 12 59" xfId="20245"/>
    <cellStyle name="Note 12 59 2" xfId="20246"/>
    <cellStyle name="Note 12 59 3" xfId="20247"/>
    <cellStyle name="Note 12 59 4" xfId="47551"/>
    <cellStyle name="Note 12 6" xfId="20248"/>
    <cellStyle name="Note 12 6 10" xfId="20249"/>
    <cellStyle name="Note 12 6 10 2" xfId="20250"/>
    <cellStyle name="Note 12 6 10 3" xfId="20251"/>
    <cellStyle name="Note 12 6 10 4" xfId="47552"/>
    <cellStyle name="Note 12 6 11" xfId="20252"/>
    <cellStyle name="Note 12 6 11 2" xfId="20253"/>
    <cellStyle name="Note 12 6 11 3" xfId="20254"/>
    <cellStyle name="Note 12 6 11 4" xfId="47553"/>
    <cellStyle name="Note 12 6 12" xfId="20255"/>
    <cellStyle name="Note 12 6 12 2" xfId="20256"/>
    <cellStyle name="Note 12 6 12 3" xfId="20257"/>
    <cellStyle name="Note 12 6 12 4" xfId="47554"/>
    <cellStyle name="Note 12 6 13" xfId="20258"/>
    <cellStyle name="Note 12 6 13 2" xfId="20259"/>
    <cellStyle name="Note 12 6 13 3" xfId="20260"/>
    <cellStyle name="Note 12 6 13 4" xfId="47555"/>
    <cellStyle name="Note 12 6 14" xfId="20261"/>
    <cellStyle name="Note 12 6 14 2" xfId="20262"/>
    <cellStyle name="Note 12 6 14 3" xfId="20263"/>
    <cellStyle name="Note 12 6 14 4" xfId="47556"/>
    <cellStyle name="Note 12 6 15" xfId="20264"/>
    <cellStyle name="Note 12 6 15 2" xfId="20265"/>
    <cellStyle name="Note 12 6 15 3" xfId="20266"/>
    <cellStyle name="Note 12 6 15 4" xfId="47557"/>
    <cellStyle name="Note 12 6 16" xfId="20267"/>
    <cellStyle name="Note 12 6 16 2" xfId="20268"/>
    <cellStyle name="Note 12 6 16 3" xfId="20269"/>
    <cellStyle name="Note 12 6 16 4" xfId="47558"/>
    <cellStyle name="Note 12 6 17" xfId="20270"/>
    <cellStyle name="Note 12 6 17 2" xfId="20271"/>
    <cellStyle name="Note 12 6 17 3" xfId="20272"/>
    <cellStyle name="Note 12 6 17 4" xfId="47559"/>
    <cellStyle name="Note 12 6 18" xfId="20273"/>
    <cellStyle name="Note 12 6 18 2" xfId="20274"/>
    <cellStyle name="Note 12 6 18 3" xfId="20275"/>
    <cellStyle name="Note 12 6 18 4" xfId="47560"/>
    <cellStyle name="Note 12 6 19" xfId="20276"/>
    <cellStyle name="Note 12 6 19 2" xfId="20277"/>
    <cellStyle name="Note 12 6 19 3" xfId="20278"/>
    <cellStyle name="Note 12 6 19 4" xfId="47561"/>
    <cellStyle name="Note 12 6 2" xfId="20279"/>
    <cellStyle name="Note 12 6 2 2" xfId="20280"/>
    <cellStyle name="Note 12 6 2 3" xfId="20281"/>
    <cellStyle name="Note 12 6 2 4" xfId="47562"/>
    <cellStyle name="Note 12 6 20" xfId="20282"/>
    <cellStyle name="Note 12 6 20 2" xfId="20283"/>
    <cellStyle name="Note 12 6 20 3" xfId="47563"/>
    <cellStyle name="Note 12 6 20 4" xfId="47564"/>
    <cellStyle name="Note 12 6 21" xfId="47565"/>
    <cellStyle name="Note 12 6 22" xfId="47566"/>
    <cellStyle name="Note 12 6 3" xfId="20284"/>
    <cellStyle name="Note 12 6 3 2" xfId="20285"/>
    <cellStyle name="Note 12 6 3 3" xfId="20286"/>
    <cellStyle name="Note 12 6 3 4" xfId="47567"/>
    <cellStyle name="Note 12 6 4" xfId="20287"/>
    <cellStyle name="Note 12 6 4 2" xfId="20288"/>
    <cellStyle name="Note 12 6 4 3" xfId="20289"/>
    <cellStyle name="Note 12 6 4 4" xfId="47568"/>
    <cellStyle name="Note 12 6 5" xfId="20290"/>
    <cellStyle name="Note 12 6 5 2" xfId="20291"/>
    <cellStyle name="Note 12 6 5 3" xfId="20292"/>
    <cellStyle name="Note 12 6 5 4" xfId="47569"/>
    <cellStyle name="Note 12 6 6" xfId="20293"/>
    <cellStyle name="Note 12 6 6 2" xfId="20294"/>
    <cellStyle name="Note 12 6 6 3" xfId="20295"/>
    <cellStyle name="Note 12 6 6 4" xfId="47570"/>
    <cellStyle name="Note 12 6 7" xfId="20296"/>
    <cellStyle name="Note 12 6 7 2" xfId="20297"/>
    <cellStyle name="Note 12 6 7 3" xfId="20298"/>
    <cellStyle name="Note 12 6 7 4" xfId="47571"/>
    <cellStyle name="Note 12 6 8" xfId="20299"/>
    <cellStyle name="Note 12 6 8 2" xfId="20300"/>
    <cellStyle name="Note 12 6 8 3" xfId="20301"/>
    <cellStyle name="Note 12 6 8 4" xfId="47572"/>
    <cellStyle name="Note 12 6 9" xfId="20302"/>
    <cellStyle name="Note 12 6 9 2" xfId="20303"/>
    <cellStyle name="Note 12 6 9 3" xfId="20304"/>
    <cellStyle name="Note 12 6 9 4" xfId="47573"/>
    <cellStyle name="Note 12 60" xfId="20305"/>
    <cellStyle name="Note 12 60 2" xfId="20306"/>
    <cellStyle name="Note 12 60 3" xfId="20307"/>
    <cellStyle name="Note 12 60 4" xfId="47574"/>
    <cellStyle name="Note 12 61" xfId="20308"/>
    <cellStyle name="Note 12 61 2" xfId="20309"/>
    <cellStyle name="Note 12 61 3" xfId="20310"/>
    <cellStyle name="Note 12 61 4" xfId="47575"/>
    <cellStyle name="Note 12 62" xfId="20311"/>
    <cellStyle name="Note 12 62 2" xfId="20312"/>
    <cellStyle name="Note 12 62 3" xfId="47576"/>
    <cellStyle name="Note 12 62 4" xfId="47577"/>
    <cellStyle name="Note 12 63" xfId="47578"/>
    <cellStyle name="Note 12 64" xfId="47579"/>
    <cellStyle name="Note 12 7" xfId="20313"/>
    <cellStyle name="Note 12 7 10" xfId="20314"/>
    <cellStyle name="Note 12 7 10 2" xfId="20315"/>
    <cellStyle name="Note 12 7 10 3" xfId="20316"/>
    <cellStyle name="Note 12 7 10 4" xfId="47580"/>
    <cellStyle name="Note 12 7 11" xfId="20317"/>
    <cellStyle name="Note 12 7 11 2" xfId="20318"/>
    <cellStyle name="Note 12 7 11 3" xfId="20319"/>
    <cellStyle name="Note 12 7 11 4" xfId="47581"/>
    <cellStyle name="Note 12 7 12" xfId="20320"/>
    <cellStyle name="Note 12 7 12 2" xfId="20321"/>
    <cellStyle name="Note 12 7 12 3" xfId="20322"/>
    <cellStyle name="Note 12 7 12 4" xfId="47582"/>
    <cellStyle name="Note 12 7 13" xfId="20323"/>
    <cellStyle name="Note 12 7 13 2" xfId="20324"/>
    <cellStyle name="Note 12 7 13 3" xfId="20325"/>
    <cellStyle name="Note 12 7 13 4" xfId="47583"/>
    <cellStyle name="Note 12 7 14" xfId="20326"/>
    <cellStyle name="Note 12 7 14 2" xfId="20327"/>
    <cellStyle name="Note 12 7 14 3" xfId="20328"/>
    <cellStyle name="Note 12 7 14 4" xfId="47584"/>
    <cellStyle name="Note 12 7 15" xfId="20329"/>
    <cellStyle name="Note 12 7 15 2" xfId="20330"/>
    <cellStyle name="Note 12 7 15 3" xfId="20331"/>
    <cellStyle name="Note 12 7 15 4" xfId="47585"/>
    <cellStyle name="Note 12 7 16" xfId="20332"/>
    <cellStyle name="Note 12 7 16 2" xfId="20333"/>
    <cellStyle name="Note 12 7 16 3" xfId="20334"/>
    <cellStyle name="Note 12 7 16 4" xfId="47586"/>
    <cellStyle name="Note 12 7 17" xfId="20335"/>
    <cellStyle name="Note 12 7 17 2" xfId="20336"/>
    <cellStyle name="Note 12 7 17 3" xfId="20337"/>
    <cellStyle name="Note 12 7 17 4" xfId="47587"/>
    <cellStyle name="Note 12 7 18" xfId="20338"/>
    <cellStyle name="Note 12 7 18 2" xfId="20339"/>
    <cellStyle name="Note 12 7 18 3" xfId="20340"/>
    <cellStyle name="Note 12 7 18 4" xfId="47588"/>
    <cellStyle name="Note 12 7 19" xfId="20341"/>
    <cellStyle name="Note 12 7 19 2" xfId="20342"/>
    <cellStyle name="Note 12 7 19 3" xfId="20343"/>
    <cellStyle name="Note 12 7 19 4" xfId="47589"/>
    <cellStyle name="Note 12 7 2" xfId="20344"/>
    <cellStyle name="Note 12 7 2 2" xfId="20345"/>
    <cellStyle name="Note 12 7 2 3" xfId="20346"/>
    <cellStyle name="Note 12 7 2 4" xfId="47590"/>
    <cellStyle name="Note 12 7 20" xfId="20347"/>
    <cellStyle name="Note 12 7 20 2" xfId="20348"/>
    <cellStyle name="Note 12 7 20 3" xfId="47591"/>
    <cellStyle name="Note 12 7 20 4" xfId="47592"/>
    <cellStyle name="Note 12 7 21" xfId="47593"/>
    <cellStyle name="Note 12 7 22" xfId="47594"/>
    <cellStyle name="Note 12 7 3" xfId="20349"/>
    <cellStyle name="Note 12 7 3 2" xfId="20350"/>
    <cellStyle name="Note 12 7 3 3" xfId="20351"/>
    <cellStyle name="Note 12 7 3 4" xfId="47595"/>
    <cellStyle name="Note 12 7 4" xfId="20352"/>
    <cellStyle name="Note 12 7 4 2" xfId="20353"/>
    <cellStyle name="Note 12 7 4 3" xfId="20354"/>
    <cellStyle name="Note 12 7 4 4" xfId="47596"/>
    <cellStyle name="Note 12 7 5" xfId="20355"/>
    <cellStyle name="Note 12 7 5 2" xfId="20356"/>
    <cellStyle name="Note 12 7 5 3" xfId="20357"/>
    <cellStyle name="Note 12 7 5 4" xfId="47597"/>
    <cellStyle name="Note 12 7 6" xfId="20358"/>
    <cellStyle name="Note 12 7 6 2" xfId="20359"/>
    <cellStyle name="Note 12 7 6 3" xfId="20360"/>
    <cellStyle name="Note 12 7 6 4" xfId="47598"/>
    <cellStyle name="Note 12 7 7" xfId="20361"/>
    <cellStyle name="Note 12 7 7 2" xfId="20362"/>
    <cellStyle name="Note 12 7 7 3" xfId="20363"/>
    <cellStyle name="Note 12 7 7 4" xfId="47599"/>
    <cellStyle name="Note 12 7 8" xfId="20364"/>
    <cellStyle name="Note 12 7 8 2" xfId="20365"/>
    <cellStyle name="Note 12 7 8 3" xfId="20366"/>
    <cellStyle name="Note 12 7 8 4" xfId="47600"/>
    <cellStyle name="Note 12 7 9" xfId="20367"/>
    <cellStyle name="Note 12 7 9 2" xfId="20368"/>
    <cellStyle name="Note 12 7 9 3" xfId="20369"/>
    <cellStyle name="Note 12 7 9 4" xfId="47601"/>
    <cellStyle name="Note 12 8" xfId="20370"/>
    <cellStyle name="Note 12 8 10" xfId="20371"/>
    <cellStyle name="Note 12 8 10 2" xfId="20372"/>
    <cellStyle name="Note 12 8 10 3" xfId="20373"/>
    <cellStyle name="Note 12 8 10 4" xfId="47602"/>
    <cellStyle name="Note 12 8 11" xfId="20374"/>
    <cellStyle name="Note 12 8 11 2" xfId="20375"/>
    <cellStyle name="Note 12 8 11 3" xfId="20376"/>
    <cellStyle name="Note 12 8 11 4" xfId="47603"/>
    <cellStyle name="Note 12 8 12" xfId="20377"/>
    <cellStyle name="Note 12 8 12 2" xfId="20378"/>
    <cellStyle name="Note 12 8 12 3" xfId="20379"/>
    <cellStyle name="Note 12 8 12 4" xfId="47604"/>
    <cellStyle name="Note 12 8 13" xfId="20380"/>
    <cellStyle name="Note 12 8 13 2" xfId="20381"/>
    <cellStyle name="Note 12 8 13 3" xfId="20382"/>
    <cellStyle name="Note 12 8 13 4" xfId="47605"/>
    <cellStyle name="Note 12 8 14" xfId="20383"/>
    <cellStyle name="Note 12 8 14 2" xfId="20384"/>
    <cellStyle name="Note 12 8 14 3" xfId="20385"/>
    <cellStyle name="Note 12 8 14 4" xfId="47606"/>
    <cellStyle name="Note 12 8 15" xfId="20386"/>
    <cellStyle name="Note 12 8 15 2" xfId="20387"/>
    <cellStyle name="Note 12 8 15 3" xfId="20388"/>
    <cellStyle name="Note 12 8 15 4" xfId="47607"/>
    <cellStyle name="Note 12 8 16" xfId="20389"/>
    <cellStyle name="Note 12 8 16 2" xfId="20390"/>
    <cellStyle name="Note 12 8 16 3" xfId="20391"/>
    <cellStyle name="Note 12 8 16 4" xfId="47608"/>
    <cellStyle name="Note 12 8 17" xfId="20392"/>
    <cellStyle name="Note 12 8 17 2" xfId="20393"/>
    <cellStyle name="Note 12 8 17 3" xfId="20394"/>
    <cellStyle name="Note 12 8 17 4" xfId="47609"/>
    <cellStyle name="Note 12 8 18" xfId="20395"/>
    <cellStyle name="Note 12 8 18 2" xfId="20396"/>
    <cellStyle name="Note 12 8 18 3" xfId="20397"/>
    <cellStyle name="Note 12 8 18 4" xfId="47610"/>
    <cellStyle name="Note 12 8 19" xfId="20398"/>
    <cellStyle name="Note 12 8 19 2" xfId="20399"/>
    <cellStyle name="Note 12 8 19 3" xfId="20400"/>
    <cellStyle name="Note 12 8 19 4" xfId="47611"/>
    <cellStyle name="Note 12 8 2" xfId="20401"/>
    <cellStyle name="Note 12 8 2 2" xfId="20402"/>
    <cellStyle name="Note 12 8 2 3" xfId="20403"/>
    <cellStyle name="Note 12 8 2 4" xfId="47612"/>
    <cellStyle name="Note 12 8 20" xfId="20404"/>
    <cellStyle name="Note 12 8 20 2" xfId="20405"/>
    <cellStyle name="Note 12 8 20 3" xfId="47613"/>
    <cellStyle name="Note 12 8 20 4" xfId="47614"/>
    <cellStyle name="Note 12 8 21" xfId="47615"/>
    <cellStyle name="Note 12 8 22" xfId="47616"/>
    <cellStyle name="Note 12 8 3" xfId="20406"/>
    <cellStyle name="Note 12 8 3 2" xfId="20407"/>
    <cellStyle name="Note 12 8 3 3" xfId="20408"/>
    <cellStyle name="Note 12 8 3 4" xfId="47617"/>
    <cellStyle name="Note 12 8 4" xfId="20409"/>
    <cellStyle name="Note 12 8 4 2" xfId="20410"/>
    <cellStyle name="Note 12 8 4 3" xfId="20411"/>
    <cellStyle name="Note 12 8 4 4" xfId="47618"/>
    <cellStyle name="Note 12 8 5" xfId="20412"/>
    <cellStyle name="Note 12 8 5 2" xfId="20413"/>
    <cellStyle name="Note 12 8 5 3" xfId="20414"/>
    <cellStyle name="Note 12 8 5 4" xfId="47619"/>
    <cellStyle name="Note 12 8 6" xfId="20415"/>
    <cellStyle name="Note 12 8 6 2" xfId="20416"/>
    <cellStyle name="Note 12 8 6 3" xfId="20417"/>
    <cellStyle name="Note 12 8 6 4" xfId="47620"/>
    <cellStyle name="Note 12 8 7" xfId="20418"/>
    <cellStyle name="Note 12 8 7 2" xfId="20419"/>
    <cellStyle name="Note 12 8 7 3" xfId="20420"/>
    <cellStyle name="Note 12 8 7 4" xfId="47621"/>
    <cellStyle name="Note 12 8 8" xfId="20421"/>
    <cellStyle name="Note 12 8 8 2" xfId="20422"/>
    <cellStyle name="Note 12 8 8 3" xfId="20423"/>
    <cellStyle name="Note 12 8 8 4" xfId="47622"/>
    <cellStyle name="Note 12 8 9" xfId="20424"/>
    <cellStyle name="Note 12 8 9 2" xfId="20425"/>
    <cellStyle name="Note 12 8 9 3" xfId="20426"/>
    <cellStyle name="Note 12 8 9 4" xfId="47623"/>
    <cellStyle name="Note 12 9" xfId="20427"/>
    <cellStyle name="Note 12 9 10" xfId="20428"/>
    <cellStyle name="Note 12 9 10 2" xfId="20429"/>
    <cellStyle name="Note 12 9 10 3" xfId="20430"/>
    <cellStyle name="Note 12 9 10 4" xfId="47624"/>
    <cellStyle name="Note 12 9 11" xfId="20431"/>
    <cellStyle name="Note 12 9 11 2" xfId="20432"/>
    <cellStyle name="Note 12 9 11 3" xfId="20433"/>
    <cellStyle name="Note 12 9 11 4" xfId="47625"/>
    <cellStyle name="Note 12 9 12" xfId="20434"/>
    <cellStyle name="Note 12 9 12 2" xfId="20435"/>
    <cellStyle name="Note 12 9 12 3" xfId="20436"/>
    <cellStyle name="Note 12 9 12 4" xfId="47626"/>
    <cellStyle name="Note 12 9 13" xfId="20437"/>
    <cellStyle name="Note 12 9 13 2" xfId="20438"/>
    <cellStyle name="Note 12 9 13 3" xfId="20439"/>
    <cellStyle name="Note 12 9 13 4" xfId="47627"/>
    <cellStyle name="Note 12 9 14" xfId="20440"/>
    <cellStyle name="Note 12 9 14 2" xfId="20441"/>
    <cellStyle name="Note 12 9 14 3" xfId="20442"/>
    <cellStyle name="Note 12 9 14 4" xfId="47628"/>
    <cellStyle name="Note 12 9 15" xfId="20443"/>
    <cellStyle name="Note 12 9 15 2" xfId="20444"/>
    <cellStyle name="Note 12 9 15 3" xfId="20445"/>
    <cellStyle name="Note 12 9 15 4" xfId="47629"/>
    <cellStyle name="Note 12 9 16" xfId="20446"/>
    <cellStyle name="Note 12 9 16 2" xfId="20447"/>
    <cellStyle name="Note 12 9 16 3" xfId="20448"/>
    <cellStyle name="Note 12 9 16 4" xfId="47630"/>
    <cellStyle name="Note 12 9 17" xfId="20449"/>
    <cellStyle name="Note 12 9 17 2" xfId="20450"/>
    <cellStyle name="Note 12 9 17 3" xfId="20451"/>
    <cellStyle name="Note 12 9 17 4" xfId="47631"/>
    <cellStyle name="Note 12 9 18" xfId="20452"/>
    <cellStyle name="Note 12 9 18 2" xfId="20453"/>
    <cellStyle name="Note 12 9 18 3" xfId="20454"/>
    <cellStyle name="Note 12 9 18 4" xfId="47632"/>
    <cellStyle name="Note 12 9 19" xfId="20455"/>
    <cellStyle name="Note 12 9 19 2" xfId="20456"/>
    <cellStyle name="Note 12 9 19 3" xfId="20457"/>
    <cellStyle name="Note 12 9 19 4" xfId="47633"/>
    <cellStyle name="Note 12 9 2" xfId="20458"/>
    <cellStyle name="Note 12 9 2 2" xfId="20459"/>
    <cellStyle name="Note 12 9 2 3" xfId="20460"/>
    <cellStyle name="Note 12 9 2 4" xfId="47634"/>
    <cellStyle name="Note 12 9 20" xfId="20461"/>
    <cellStyle name="Note 12 9 20 2" xfId="20462"/>
    <cellStyle name="Note 12 9 20 3" xfId="47635"/>
    <cellStyle name="Note 12 9 20 4" xfId="47636"/>
    <cellStyle name="Note 12 9 21" xfId="47637"/>
    <cellStyle name="Note 12 9 22" xfId="47638"/>
    <cellStyle name="Note 12 9 3" xfId="20463"/>
    <cellStyle name="Note 12 9 3 2" xfId="20464"/>
    <cellStyle name="Note 12 9 3 3" xfId="20465"/>
    <cellStyle name="Note 12 9 3 4" xfId="47639"/>
    <cellStyle name="Note 12 9 4" xfId="20466"/>
    <cellStyle name="Note 12 9 4 2" xfId="20467"/>
    <cellStyle name="Note 12 9 4 3" xfId="20468"/>
    <cellStyle name="Note 12 9 4 4" xfId="47640"/>
    <cellStyle name="Note 12 9 5" xfId="20469"/>
    <cellStyle name="Note 12 9 5 2" xfId="20470"/>
    <cellStyle name="Note 12 9 5 3" xfId="20471"/>
    <cellStyle name="Note 12 9 5 4" xfId="47641"/>
    <cellStyle name="Note 12 9 6" xfId="20472"/>
    <cellStyle name="Note 12 9 6 2" xfId="20473"/>
    <cellStyle name="Note 12 9 6 3" xfId="20474"/>
    <cellStyle name="Note 12 9 6 4" xfId="47642"/>
    <cellStyle name="Note 12 9 7" xfId="20475"/>
    <cellStyle name="Note 12 9 7 2" xfId="20476"/>
    <cellStyle name="Note 12 9 7 3" xfId="20477"/>
    <cellStyle name="Note 12 9 7 4" xfId="47643"/>
    <cellStyle name="Note 12 9 8" xfId="20478"/>
    <cellStyle name="Note 12 9 8 2" xfId="20479"/>
    <cellStyle name="Note 12 9 8 3" xfId="20480"/>
    <cellStyle name="Note 12 9 8 4" xfId="47644"/>
    <cellStyle name="Note 12 9 9" xfId="20481"/>
    <cellStyle name="Note 12 9 9 2" xfId="20482"/>
    <cellStyle name="Note 12 9 9 3" xfId="20483"/>
    <cellStyle name="Note 12 9 9 4" xfId="47645"/>
    <cellStyle name="Note 13" xfId="20484"/>
    <cellStyle name="Note 13 10" xfId="20485"/>
    <cellStyle name="Note 13 10 2" xfId="20486"/>
    <cellStyle name="Note 13 10 3" xfId="20487"/>
    <cellStyle name="Note 13 10 4" xfId="47646"/>
    <cellStyle name="Note 13 11" xfId="20488"/>
    <cellStyle name="Note 13 11 2" xfId="20489"/>
    <cellStyle name="Note 13 11 3" xfId="20490"/>
    <cellStyle name="Note 13 11 4" xfId="47647"/>
    <cellStyle name="Note 13 12" xfId="20491"/>
    <cellStyle name="Note 13 12 2" xfId="20492"/>
    <cellStyle name="Note 13 12 3" xfId="20493"/>
    <cellStyle name="Note 13 12 4" xfId="47648"/>
    <cellStyle name="Note 13 13" xfId="20494"/>
    <cellStyle name="Note 13 13 2" xfId="20495"/>
    <cellStyle name="Note 13 13 3" xfId="20496"/>
    <cellStyle name="Note 13 13 4" xfId="47649"/>
    <cellStyle name="Note 13 14" xfId="20497"/>
    <cellStyle name="Note 13 14 2" xfId="20498"/>
    <cellStyle name="Note 13 14 3" xfId="20499"/>
    <cellStyle name="Note 13 14 4" xfId="47650"/>
    <cellStyle name="Note 13 15" xfId="20500"/>
    <cellStyle name="Note 13 15 2" xfId="20501"/>
    <cellStyle name="Note 13 15 3" xfId="20502"/>
    <cellStyle name="Note 13 15 4" xfId="47651"/>
    <cellStyle name="Note 13 16" xfId="20503"/>
    <cellStyle name="Note 13 16 2" xfId="20504"/>
    <cellStyle name="Note 13 16 3" xfId="20505"/>
    <cellStyle name="Note 13 16 4" xfId="47652"/>
    <cellStyle name="Note 13 17" xfId="20506"/>
    <cellStyle name="Note 13 17 2" xfId="20507"/>
    <cellStyle name="Note 13 17 3" xfId="20508"/>
    <cellStyle name="Note 13 17 4" xfId="47653"/>
    <cellStyle name="Note 13 18" xfId="20509"/>
    <cellStyle name="Note 13 18 2" xfId="20510"/>
    <cellStyle name="Note 13 18 3" xfId="20511"/>
    <cellStyle name="Note 13 18 4" xfId="47654"/>
    <cellStyle name="Note 13 19" xfId="20512"/>
    <cellStyle name="Note 13 19 2" xfId="20513"/>
    <cellStyle name="Note 13 19 3" xfId="20514"/>
    <cellStyle name="Note 13 19 4" xfId="47655"/>
    <cellStyle name="Note 13 2" xfId="20515"/>
    <cellStyle name="Note 13 2 2" xfId="47656"/>
    <cellStyle name="Note 13 20" xfId="20516"/>
    <cellStyle name="Note 13 20 2" xfId="20517"/>
    <cellStyle name="Note 13 20 3" xfId="20518"/>
    <cellStyle name="Note 13 20 4" xfId="47657"/>
    <cellStyle name="Note 13 21" xfId="20519"/>
    <cellStyle name="Note 13 21 2" xfId="20520"/>
    <cellStyle name="Note 13 21 3" xfId="20521"/>
    <cellStyle name="Note 13 21 4" xfId="47658"/>
    <cellStyle name="Note 13 22" xfId="20522"/>
    <cellStyle name="Note 13 22 2" xfId="20523"/>
    <cellStyle name="Note 13 22 3" xfId="20524"/>
    <cellStyle name="Note 13 22 4" xfId="47659"/>
    <cellStyle name="Note 13 23" xfId="20525"/>
    <cellStyle name="Note 13 23 2" xfId="20526"/>
    <cellStyle name="Note 13 23 3" xfId="20527"/>
    <cellStyle name="Note 13 23 4" xfId="47660"/>
    <cellStyle name="Note 13 24" xfId="20528"/>
    <cellStyle name="Note 13 24 2" xfId="20529"/>
    <cellStyle name="Note 13 24 3" xfId="47661"/>
    <cellStyle name="Note 13 24 4" xfId="47662"/>
    <cellStyle name="Note 13 25" xfId="47663"/>
    <cellStyle name="Note 13 26" xfId="47664"/>
    <cellStyle name="Note 13 3" xfId="20530"/>
    <cellStyle name="Note 13 3 2" xfId="47665"/>
    <cellStyle name="Note 13 4" xfId="20531"/>
    <cellStyle name="Note 13 4 2" xfId="47666"/>
    <cellStyle name="Note 13 5" xfId="20532"/>
    <cellStyle name="Note 13 5 2" xfId="47667"/>
    <cellStyle name="Note 13 6" xfId="20533"/>
    <cellStyle name="Note 13 6 2" xfId="20534"/>
    <cellStyle name="Note 13 6 3" xfId="20535"/>
    <cellStyle name="Note 13 6 4" xfId="47668"/>
    <cellStyle name="Note 13 7" xfId="20536"/>
    <cellStyle name="Note 13 7 2" xfId="20537"/>
    <cellStyle name="Note 13 7 3" xfId="20538"/>
    <cellStyle name="Note 13 7 4" xfId="47669"/>
    <cellStyle name="Note 13 8" xfId="20539"/>
    <cellStyle name="Note 13 8 2" xfId="20540"/>
    <cellStyle name="Note 13 8 3" xfId="20541"/>
    <cellStyle name="Note 13 8 4" xfId="47670"/>
    <cellStyle name="Note 13 9" xfId="20542"/>
    <cellStyle name="Note 13 9 2" xfId="20543"/>
    <cellStyle name="Note 13 9 3" xfId="20544"/>
    <cellStyle name="Note 13 9 4" xfId="47671"/>
    <cellStyle name="Note 14" xfId="20545"/>
    <cellStyle name="Note 14 10" xfId="20546"/>
    <cellStyle name="Note 14 10 2" xfId="20547"/>
    <cellStyle name="Note 14 10 3" xfId="20548"/>
    <cellStyle name="Note 14 10 4" xfId="47672"/>
    <cellStyle name="Note 14 11" xfId="20549"/>
    <cellStyle name="Note 14 11 2" xfId="20550"/>
    <cellStyle name="Note 14 11 3" xfId="20551"/>
    <cellStyle name="Note 14 11 4" xfId="47673"/>
    <cellStyle name="Note 14 12" xfId="20552"/>
    <cellStyle name="Note 14 12 2" xfId="20553"/>
    <cellStyle name="Note 14 12 3" xfId="20554"/>
    <cellStyle name="Note 14 12 4" xfId="47674"/>
    <cellStyle name="Note 14 13" xfId="20555"/>
    <cellStyle name="Note 14 13 2" xfId="20556"/>
    <cellStyle name="Note 14 13 3" xfId="20557"/>
    <cellStyle name="Note 14 13 4" xfId="47675"/>
    <cellStyle name="Note 14 14" xfId="20558"/>
    <cellStyle name="Note 14 14 2" xfId="20559"/>
    <cellStyle name="Note 14 14 3" xfId="20560"/>
    <cellStyle name="Note 14 14 4" xfId="47676"/>
    <cellStyle name="Note 14 15" xfId="20561"/>
    <cellStyle name="Note 14 15 2" xfId="20562"/>
    <cellStyle name="Note 14 15 3" xfId="20563"/>
    <cellStyle name="Note 14 15 4" xfId="47677"/>
    <cellStyle name="Note 14 16" xfId="20564"/>
    <cellStyle name="Note 14 16 2" xfId="20565"/>
    <cellStyle name="Note 14 16 3" xfId="20566"/>
    <cellStyle name="Note 14 16 4" xfId="47678"/>
    <cellStyle name="Note 14 17" xfId="20567"/>
    <cellStyle name="Note 14 17 2" xfId="20568"/>
    <cellStyle name="Note 14 17 3" xfId="20569"/>
    <cellStyle name="Note 14 17 4" xfId="47679"/>
    <cellStyle name="Note 14 18" xfId="20570"/>
    <cellStyle name="Note 14 18 2" xfId="20571"/>
    <cellStyle name="Note 14 18 3" xfId="20572"/>
    <cellStyle name="Note 14 18 4" xfId="47680"/>
    <cellStyle name="Note 14 19" xfId="20573"/>
    <cellStyle name="Note 14 19 2" xfId="20574"/>
    <cellStyle name="Note 14 19 3" xfId="20575"/>
    <cellStyle name="Note 14 19 4" xfId="47681"/>
    <cellStyle name="Note 14 2" xfId="20576"/>
    <cellStyle name="Note 14 2 2" xfId="47682"/>
    <cellStyle name="Note 14 20" xfId="20577"/>
    <cellStyle name="Note 14 20 2" xfId="20578"/>
    <cellStyle name="Note 14 20 3" xfId="20579"/>
    <cellStyle name="Note 14 20 4" xfId="47683"/>
    <cellStyle name="Note 14 21" xfId="20580"/>
    <cellStyle name="Note 14 21 2" xfId="20581"/>
    <cellStyle name="Note 14 21 3" xfId="20582"/>
    <cellStyle name="Note 14 21 4" xfId="47684"/>
    <cellStyle name="Note 14 22" xfId="20583"/>
    <cellStyle name="Note 14 22 2" xfId="20584"/>
    <cellStyle name="Note 14 22 3" xfId="20585"/>
    <cellStyle name="Note 14 22 4" xfId="47685"/>
    <cellStyle name="Note 14 23" xfId="20586"/>
    <cellStyle name="Note 14 23 2" xfId="20587"/>
    <cellStyle name="Note 14 23 3" xfId="20588"/>
    <cellStyle name="Note 14 23 4" xfId="47686"/>
    <cellStyle name="Note 14 24" xfId="20589"/>
    <cellStyle name="Note 14 24 2" xfId="20590"/>
    <cellStyle name="Note 14 24 3" xfId="47687"/>
    <cellStyle name="Note 14 24 4" xfId="47688"/>
    <cellStyle name="Note 14 25" xfId="47689"/>
    <cellStyle name="Note 14 26" xfId="47690"/>
    <cellStyle name="Note 14 3" xfId="20591"/>
    <cellStyle name="Note 14 3 2" xfId="47691"/>
    <cellStyle name="Note 14 4" xfId="20592"/>
    <cellStyle name="Note 14 4 2" xfId="47692"/>
    <cellStyle name="Note 14 5" xfId="20593"/>
    <cellStyle name="Note 14 5 2" xfId="47693"/>
    <cellStyle name="Note 14 6" xfId="20594"/>
    <cellStyle name="Note 14 6 2" xfId="20595"/>
    <cellStyle name="Note 14 6 3" xfId="20596"/>
    <cellStyle name="Note 14 6 4" xfId="47694"/>
    <cellStyle name="Note 14 7" xfId="20597"/>
    <cellStyle name="Note 14 7 2" xfId="20598"/>
    <cellStyle name="Note 14 7 3" xfId="20599"/>
    <cellStyle name="Note 14 7 4" xfId="47695"/>
    <cellStyle name="Note 14 8" xfId="20600"/>
    <cellStyle name="Note 14 8 2" xfId="20601"/>
    <cellStyle name="Note 14 8 3" xfId="20602"/>
    <cellStyle name="Note 14 8 4" xfId="47696"/>
    <cellStyle name="Note 14 9" xfId="20603"/>
    <cellStyle name="Note 14 9 2" xfId="20604"/>
    <cellStyle name="Note 14 9 3" xfId="20605"/>
    <cellStyle name="Note 14 9 4" xfId="47697"/>
    <cellStyle name="Note 15" xfId="20606"/>
    <cellStyle name="Note 15 10" xfId="20607"/>
    <cellStyle name="Note 15 10 2" xfId="20608"/>
    <cellStyle name="Note 15 10 3" xfId="20609"/>
    <cellStyle name="Note 15 10 4" xfId="47698"/>
    <cellStyle name="Note 15 11" xfId="20610"/>
    <cellStyle name="Note 15 11 2" xfId="20611"/>
    <cellStyle name="Note 15 11 3" xfId="20612"/>
    <cellStyle name="Note 15 11 4" xfId="47699"/>
    <cellStyle name="Note 15 12" xfId="20613"/>
    <cellStyle name="Note 15 12 2" xfId="20614"/>
    <cellStyle name="Note 15 12 3" xfId="20615"/>
    <cellStyle name="Note 15 12 4" xfId="47700"/>
    <cellStyle name="Note 15 13" xfId="20616"/>
    <cellStyle name="Note 15 13 2" xfId="20617"/>
    <cellStyle name="Note 15 13 3" xfId="20618"/>
    <cellStyle name="Note 15 13 4" xfId="47701"/>
    <cellStyle name="Note 15 14" xfId="20619"/>
    <cellStyle name="Note 15 14 2" xfId="20620"/>
    <cellStyle name="Note 15 14 3" xfId="20621"/>
    <cellStyle name="Note 15 14 4" xfId="47702"/>
    <cellStyle name="Note 15 15" xfId="20622"/>
    <cellStyle name="Note 15 15 2" xfId="20623"/>
    <cellStyle name="Note 15 15 3" xfId="20624"/>
    <cellStyle name="Note 15 15 4" xfId="47703"/>
    <cellStyle name="Note 15 16" xfId="20625"/>
    <cellStyle name="Note 15 16 2" xfId="20626"/>
    <cellStyle name="Note 15 16 3" xfId="20627"/>
    <cellStyle name="Note 15 16 4" xfId="47704"/>
    <cellStyle name="Note 15 17" xfId="20628"/>
    <cellStyle name="Note 15 17 2" xfId="20629"/>
    <cellStyle name="Note 15 17 3" xfId="20630"/>
    <cellStyle name="Note 15 17 4" xfId="47705"/>
    <cellStyle name="Note 15 18" xfId="20631"/>
    <cellStyle name="Note 15 18 2" xfId="20632"/>
    <cellStyle name="Note 15 18 3" xfId="20633"/>
    <cellStyle name="Note 15 18 4" xfId="47706"/>
    <cellStyle name="Note 15 19" xfId="20634"/>
    <cellStyle name="Note 15 19 2" xfId="20635"/>
    <cellStyle name="Note 15 19 3" xfId="20636"/>
    <cellStyle name="Note 15 19 4" xfId="47707"/>
    <cellStyle name="Note 15 2" xfId="20637"/>
    <cellStyle name="Note 15 2 2" xfId="20638"/>
    <cellStyle name="Note 15 2 3" xfId="20639"/>
    <cellStyle name="Note 15 2 4" xfId="47708"/>
    <cellStyle name="Note 15 20" xfId="20640"/>
    <cellStyle name="Note 15 20 2" xfId="20641"/>
    <cellStyle name="Note 15 20 3" xfId="47709"/>
    <cellStyle name="Note 15 20 4" xfId="47710"/>
    <cellStyle name="Note 15 21" xfId="47711"/>
    <cellStyle name="Note 15 22" xfId="47712"/>
    <cellStyle name="Note 15 3" xfId="20642"/>
    <cellStyle name="Note 15 3 2" xfId="20643"/>
    <cellStyle name="Note 15 3 3" xfId="20644"/>
    <cellStyle name="Note 15 3 4" xfId="47713"/>
    <cellStyle name="Note 15 4" xfId="20645"/>
    <cellStyle name="Note 15 4 2" xfId="20646"/>
    <cellStyle name="Note 15 4 3" xfId="20647"/>
    <cellStyle name="Note 15 4 4" xfId="47714"/>
    <cellStyle name="Note 15 5" xfId="20648"/>
    <cellStyle name="Note 15 5 2" xfId="20649"/>
    <cellStyle name="Note 15 5 3" xfId="20650"/>
    <cellStyle name="Note 15 5 4" xfId="47715"/>
    <cellStyle name="Note 15 6" xfId="20651"/>
    <cellStyle name="Note 15 6 2" xfId="20652"/>
    <cellStyle name="Note 15 6 3" xfId="20653"/>
    <cellStyle name="Note 15 6 4" xfId="47716"/>
    <cellStyle name="Note 15 7" xfId="20654"/>
    <cellStyle name="Note 15 7 2" xfId="20655"/>
    <cellStyle name="Note 15 7 3" xfId="20656"/>
    <cellStyle name="Note 15 7 4" xfId="47717"/>
    <cellStyle name="Note 15 8" xfId="20657"/>
    <cellStyle name="Note 15 8 2" xfId="20658"/>
    <cellStyle name="Note 15 8 3" xfId="20659"/>
    <cellStyle name="Note 15 8 4" xfId="47718"/>
    <cellStyle name="Note 15 9" xfId="20660"/>
    <cellStyle name="Note 15 9 2" xfId="20661"/>
    <cellStyle name="Note 15 9 3" xfId="20662"/>
    <cellStyle name="Note 15 9 4" xfId="47719"/>
    <cellStyle name="Note 16" xfId="20663"/>
    <cellStyle name="Note 16 2" xfId="47720"/>
    <cellStyle name="Note 17" xfId="20664"/>
    <cellStyle name="Note 17 2" xfId="47721"/>
    <cellStyle name="Note 18" xfId="20665"/>
    <cellStyle name="Note 18 2" xfId="47722"/>
    <cellStyle name="Note 19" xfId="20666"/>
    <cellStyle name="Note 19 2" xfId="47723"/>
    <cellStyle name="Note 2" xfId="20667"/>
    <cellStyle name="Note 2 10" xfId="20668"/>
    <cellStyle name="Note 2 10 10" xfId="20669"/>
    <cellStyle name="Note 2 10 10 2" xfId="20670"/>
    <cellStyle name="Note 2 10 10 3" xfId="20671"/>
    <cellStyle name="Note 2 10 10 4" xfId="47724"/>
    <cellStyle name="Note 2 10 11" xfId="20672"/>
    <cellStyle name="Note 2 10 11 2" xfId="20673"/>
    <cellStyle name="Note 2 10 11 3" xfId="20674"/>
    <cellStyle name="Note 2 10 11 4" xfId="47725"/>
    <cellStyle name="Note 2 10 12" xfId="20675"/>
    <cellStyle name="Note 2 10 12 2" xfId="20676"/>
    <cellStyle name="Note 2 10 12 3" xfId="20677"/>
    <cellStyle name="Note 2 10 12 4" xfId="47726"/>
    <cellStyle name="Note 2 10 13" xfId="20678"/>
    <cellStyle name="Note 2 10 13 2" xfId="20679"/>
    <cellStyle name="Note 2 10 13 3" xfId="20680"/>
    <cellStyle name="Note 2 10 13 4" xfId="47727"/>
    <cellStyle name="Note 2 10 14" xfId="20681"/>
    <cellStyle name="Note 2 10 14 2" xfId="20682"/>
    <cellStyle name="Note 2 10 14 3" xfId="20683"/>
    <cellStyle name="Note 2 10 14 4" xfId="47728"/>
    <cellStyle name="Note 2 10 15" xfId="20684"/>
    <cellStyle name="Note 2 10 15 2" xfId="20685"/>
    <cellStyle name="Note 2 10 15 3" xfId="20686"/>
    <cellStyle name="Note 2 10 15 4" xfId="47729"/>
    <cellStyle name="Note 2 10 16" xfId="20687"/>
    <cellStyle name="Note 2 10 16 2" xfId="20688"/>
    <cellStyle name="Note 2 10 16 3" xfId="20689"/>
    <cellStyle name="Note 2 10 16 4" xfId="47730"/>
    <cellStyle name="Note 2 10 17" xfId="20690"/>
    <cellStyle name="Note 2 10 17 2" xfId="20691"/>
    <cellStyle name="Note 2 10 17 3" xfId="20692"/>
    <cellStyle name="Note 2 10 17 4" xfId="47731"/>
    <cellStyle name="Note 2 10 18" xfId="20693"/>
    <cellStyle name="Note 2 10 18 2" xfId="20694"/>
    <cellStyle name="Note 2 10 18 3" xfId="20695"/>
    <cellStyle name="Note 2 10 18 4" xfId="47732"/>
    <cellStyle name="Note 2 10 19" xfId="20696"/>
    <cellStyle name="Note 2 10 19 2" xfId="20697"/>
    <cellStyle name="Note 2 10 19 3" xfId="20698"/>
    <cellStyle name="Note 2 10 19 4" xfId="47733"/>
    <cellStyle name="Note 2 10 2" xfId="20699"/>
    <cellStyle name="Note 2 10 2 10" xfId="20700"/>
    <cellStyle name="Note 2 10 2 10 2" xfId="20701"/>
    <cellStyle name="Note 2 10 2 10 3" xfId="20702"/>
    <cellStyle name="Note 2 10 2 10 4" xfId="47734"/>
    <cellStyle name="Note 2 10 2 11" xfId="20703"/>
    <cellStyle name="Note 2 10 2 11 2" xfId="20704"/>
    <cellStyle name="Note 2 10 2 11 3" xfId="20705"/>
    <cellStyle name="Note 2 10 2 11 4" xfId="47735"/>
    <cellStyle name="Note 2 10 2 12" xfId="20706"/>
    <cellStyle name="Note 2 10 2 12 2" xfId="20707"/>
    <cellStyle name="Note 2 10 2 12 3" xfId="20708"/>
    <cellStyle name="Note 2 10 2 12 4" xfId="47736"/>
    <cellStyle name="Note 2 10 2 13" xfId="20709"/>
    <cellStyle name="Note 2 10 2 13 2" xfId="20710"/>
    <cellStyle name="Note 2 10 2 13 3" xfId="20711"/>
    <cellStyle name="Note 2 10 2 13 4" xfId="47737"/>
    <cellStyle name="Note 2 10 2 14" xfId="20712"/>
    <cellStyle name="Note 2 10 2 14 2" xfId="20713"/>
    <cellStyle name="Note 2 10 2 14 3" xfId="20714"/>
    <cellStyle name="Note 2 10 2 14 4" xfId="47738"/>
    <cellStyle name="Note 2 10 2 15" xfId="20715"/>
    <cellStyle name="Note 2 10 2 15 2" xfId="20716"/>
    <cellStyle name="Note 2 10 2 15 3" xfId="20717"/>
    <cellStyle name="Note 2 10 2 15 4" xfId="47739"/>
    <cellStyle name="Note 2 10 2 16" xfId="20718"/>
    <cellStyle name="Note 2 10 2 16 2" xfId="20719"/>
    <cellStyle name="Note 2 10 2 16 3" xfId="20720"/>
    <cellStyle name="Note 2 10 2 16 4" xfId="47740"/>
    <cellStyle name="Note 2 10 2 17" xfId="20721"/>
    <cellStyle name="Note 2 10 2 17 2" xfId="20722"/>
    <cellStyle name="Note 2 10 2 17 3" xfId="20723"/>
    <cellStyle name="Note 2 10 2 17 4" xfId="47741"/>
    <cellStyle name="Note 2 10 2 18" xfId="20724"/>
    <cellStyle name="Note 2 10 2 18 2" xfId="20725"/>
    <cellStyle name="Note 2 10 2 18 3" xfId="20726"/>
    <cellStyle name="Note 2 10 2 18 4" xfId="47742"/>
    <cellStyle name="Note 2 10 2 19" xfId="20727"/>
    <cellStyle name="Note 2 10 2 19 2" xfId="20728"/>
    <cellStyle name="Note 2 10 2 19 3" xfId="20729"/>
    <cellStyle name="Note 2 10 2 19 4" xfId="47743"/>
    <cellStyle name="Note 2 10 2 2" xfId="20730"/>
    <cellStyle name="Note 2 10 2 2 2" xfId="20731"/>
    <cellStyle name="Note 2 10 2 2 3" xfId="20732"/>
    <cellStyle name="Note 2 10 2 2 4" xfId="47744"/>
    <cellStyle name="Note 2 10 2 20" xfId="20733"/>
    <cellStyle name="Note 2 10 2 20 2" xfId="20734"/>
    <cellStyle name="Note 2 10 2 20 3" xfId="47745"/>
    <cellStyle name="Note 2 10 2 20 4" xfId="47746"/>
    <cellStyle name="Note 2 10 2 21" xfId="47747"/>
    <cellStyle name="Note 2 10 2 22" xfId="47748"/>
    <cellStyle name="Note 2 10 2 3" xfId="20735"/>
    <cellStyle name="Note 2 10 2 3 2" xfId="20736"/>
    <cellStyle name="Note 2 10 2 3 3" xfId="20737"/>
    <cellStyle name="Note 2 10 2 3 4" xfId="47749"/>
    <cellStyle name="Note 2 10 2 4" xfId="20738"/>
    <cellStyle name="Note 2 10 2 4 2" xfId="20739"/>
    <cellStyle name="Note 2 10 2 4 3" xfId="20740"/>
    <cellStyle name="Note 2 10 2 4 4" xfId="47750"/>
    <cellStyle name="Note 2 10 2 5" xfId="20741"/>
    <cellStyle name="Note 2 10 2 5 2" xfId="20742"/>
    <cellStyle name="Note 2 10 2 5 3" xfId="20743"/>
    <cellStyle name="Note 2 10 2 5 4" xfId="47751"/>
    <cellStyle name="Note 2 10 2 6" xfId="20744"/>
    <cellStyle name="Note 2 10 2 6 2" xfId="20745"/>
    <cellStyle name="Note 2 10 2 6 3" xfId="20746"/>
    <cellStyle name="Note 2 10 2 6 4" xfId="47752"/>
    <cellStyle name="Note 2 10 2 7" xfId="20747"/>
    <cellStyle name="Note 2 10 2 7 2" xfId="20748"/>
    <cellStyle name="Note 2 10 2 7 3" xfId="20749"/>
    <cellStyle name="Note 2 10 2 7 4" xfId="47753"/>
    <cellStyle name="Note 2 10 2 8" xfId="20750"/>
    <cellStyle name="Note 2 10 2 8 2" xfId="20751"/>
    <cellStyle name="Note 2 10 2 8 3" xfId="20752"/>
    <cellStyle name="Note 2 10 2 8 4" xfId="47754"/>
    <cellStyle name="Note 2 10 2 9" xfId="20753"/>
    <cellStyle name="Note 2 10 2 9 2" xfId="20754"/>
    <cellStyle name="Note 2 10 2 9 3" xfId="20755"/>
    <cellStyle name="Note 2 10 2 9 4" xfId="47755"/>
    <cellStyle name="Note 2 10 20" xfId="20756"/>
    <cellStyle name="Note 2 10 20 2" xfId="20757"/>
    <cellStyle name="Note 2 10 20 3" xfId="20758"/>
    <cellStyle name="Note 2 10 20 4" xfId="47756"/>
    <cellStyle name="Note 2 10 21" xfId="20759"/>
    <cellStyle name="Note 2 10 21 2" xfId="20760"/>
    <cellStyle name="Note 2 10 21 3" xfId="47757"/>
    <cellStyle name="Note 2 10 21 4" xfId="47758"/>
    <cellStyle name="Note 2 10 22" xfId="47759"/>
    <cellStyle name="Note 2 10 23" xfId="47760"/>
    <cellStyle name="Note 2 10 3" xfId="20761"/>
    <cellStyle name="Note 2 10 3 2" xfId="20762"/>
    <cellStyle name="Note 2 10 3 3" xfId="20763"/>
    <cellStyle name="Note 2 10 3 4" xfId="47761"/>
    <cellStyle name="Note 2 10 4" xfId="20764"/>
    <cellStyle name="Note 2 10 4 2" xfId="20765"/>
    <cellStyle name="Note 2 10 4 3" xfId="20766"/>
    <cellStyle name="Note 2 10 4 4" xfId="47762"/>
    <cellStyle name="Note 2 10 5" xfId="20767"/>
    <cellStyle name="Note 2 10 5 2" xfId="20768"/>
    <cellStyle name="Note 2 10 5 3" xfId="20769"/>
    <cellStyle name="Note 2 10 5 4" xfId="47763"/>
    <cellStyle name="Note 2 10 6" xfId="20770"/>
    <cellStyle name="Note 2 10 6 2" xfId="20771"/>
    <cellStyle name="Note 2 10 6 3" xfId="20772"/>
    <cellStyle name="Note 2 10 6 4" xfId="47764"/>
    <cellStyle name="Note 2 10 7" xfId="20773"/>
    <cellStyle name="Note 2 10 7 2" xfId="20774"/>
    <cellStyle name="Note 2 10 7 3" xfId="20775"/>
    <cellStyle name="Note 2 10 7 4" xfId="47765"/>
    <cellStyle name="Note 2 10 8" xfId="20776"/>
    <cellStyle name="Note 2 10 8 2" xfId="20777"/>
    <cellStyle name="Note 2 10 8 3" xfId="20778"/>
    <cellStyle name="Note 2 10 8 4" xfId="47766"/>
    <cellStyle name="Note 2 10 9" xfId="20779"/>
    <cellStyle name="Note 2 10 9 2" xfId="20780"/>
    <cellStyle name="Note 2 10 9 3" xfId="20781"/>
    <cellStyle name="Note 2 10 9 4" xfId="47767"/>
    <cellStyle name="Note 2 11" xfId="20782"/>
    <cellStyle name="Note 2 11 10" xfId="20783"/>
    <cellStyle name="Note 2 11 10 2" xfId="20784"/>
    <cellStyle name="Note 2 11 10 3" xfId="20785"/>
    <cellStyle name="Note 2 11 10 4" xfId="47768"/>
    <cellStyle name="Note 2 11 11" xfId="20786"/>
    <cellStyle name="Note 2 11 11 2" xfId="20787"/>
    <cellStyle name="Note 2 11 11 3" xfId="20788"/>
    <cellStyle name="Note 2 11 11 4" xfId="47769"/>
    <cellStyle name="Note 2 11 12" xfId="20789"/>
    <cellStyle name="Note 2 11 12 2" xfId="20790"/>
    <cellStyle name="Note 2 11 12 3" xfId="20791"/>
    <cellStyle name="Note 2 11 12 4" xfId="47770"/>
    <cellStyle name="Note 2 11 13" xfId="20792"/>
    <cellStyle name="Note 2 11 13 2" xfId="20793"/>
    <cellStyle name="Note 2 11 13 3" xfId="20794"/>
    <cellStyle name="Note 2 11 13 4" xfId="47771"/>
    <cellStyle name="Note 2 11 14" xfId="20795"/>
    <cellStyle name="Note 2 11 14 2" xfId="20796"/>
    <cellStyle name="Note 2 11 14 3" xfId="20797"/>
    <cellStyle name="Note 2 11 14 4" xfId="47772"/>
    <cellStyle name="Note 2 11 15" xfId="20798"/>
    <cellStyle name="Note 2 11 15 2" xfId="20799"/>
    <cellStyle name="Note 2 11 15 3" xfId="20800"/>
    <cellStyle name="Note 2 11 15 4" xfId="47773"/>
    <cellStyle name="Note 2 11 16" xfId="20801"/>
    <cellStyle name="Note 2 11 16 2" xfId="20802"/>
    <cellStyle name="Note 2 11 16 3" xfId="20803"/>
    <cellStyle name="Note 2 11 16 4" xfId="47774"/>
    <cellStyle name="Note 2 11 17" xfId="20804"/>
    <cellStyle name="Note 2 11 17 2" xfId="20805"/>
    <cellStyle name="Note 2 11 17 3" xfId="20806"/>
    <cellStyle name="Note 2 11 17 4" xfId="47775"/>
    <cellStyle name="Note 2 11 18" xfId="20807"/>
    <cellStyle name="Note 2 11 18 2" xfId="20808"/>
    <cellStyle name="Note 2 11 18 3" xfId="20809"/>
    <cellStyle name="Note 2 11 18 4" xfId="47776"/>
    <cellStyle name="Note 2 11 19" xfId="20810"/>
    <cellStyle name="Note 2 11 19 2" xfId="20811"/>
    <cellStyle name="Note 2 11 19 3" xfId="20812"/>
    <cellStyle name="Note 2 11 19 4" xfId="47777"/>
    <cellStyle name="Note 2 11 2" xfId="20813"/>
    <cellStyle name="Note 2 11 2 10" xfId="20814"/>
    <cellStyle name="Note 2 11 2 10 2" xfId="20815"/>
    <cellStyle name="Note 2 11 2 10 3" xfId="20816"/>
    <cellStyle name="Note 2 11 2 10 4" xfId="47778"/>
    <cellStyle name="Note 2 11 2 11" xfId="20817"/>
    <cellStyle name="Note 2 11 2 11 2" xfId="20818"/>
    <cellStyle name="Note 2 11 2 11 3" xfId="20819"/>
    <cellStyle name="Note 2 11 2 11 4" xfId="47779"/>
    <cellStyle name="Note 2 11 2 12" xfId="20820"/>
    <cellStyle name="Note 2 11 2 12 2" xfId="20821"/>
    <cellStyle name="Note 2 11 2 12 3" xfId="20822"/>
    <cellStyle name="Note 2 11 2 12 4" xfId="47780"/>
    <cellStyle name="Note 2 11 2 13" xfId="20823"/>
    <cellStyle name="Note 2 11 2 13 2" xfId="20824"/>
    <cellStyle name="Note 2 11 2 13 3" xfId="20825"/>
    <cellStyle name="Note 2 11 2 13 4" xfId="47781"/>
    <cellStyle name="Note 2 11 2 14" xfId="20826"/>
    <cellStyle name="Note 2 11 2 14 2" xfId="20827"/>
    <cellStyle name="Note 2 11 2 14 3" xfId="20828"/>
    <cellStyle name="Note 2 11 2 14 4" xfId="47782"/>
    <cellStyle name="Note 2 11 2 15" xfId="20829"/>
    <cellStyle name="Note 2 11 2 15 2" xfId="20830"/>
    <cellStyle name="Note 2 11 2 15 3" xfId="20831"/>
    <cellStyle name="Note 2 11 2 15 4" xfId="47783"/>
    <cellStyle name="Note 2 11 2 16" xfId="20832"/>
    <cellStyle name="Note 2 11 2 16 2" xfId="20833"/>
    <cellStyle name="Note 2 11 2 16 3" xfId="20834"/>
    <cellStyle name="Note 2 11 2 16 4" xfId="47784"/>
    <cellStyle name="Note 2 11 2 17" xfId="20835"/>
    <cellStyle name="Note 2 11 2 17 2" xfId="20836"/>
    <cellStyle name="Note 2 11 2 17 3" xfId="20837"/>
    <cellStyle name="Note 2 11 2 17 4" xfId="47785"/>
    <cellStyle name="Note 2 11 2 18" xfId="20838"/>
    <cellStyle name="Note 2 11 2 18 2" xfId="20839"/>
    <cellStyle name="Note 2 11 2 18 3" xfId="20840"/>
    <cellStyle name="Note 2 11 2 18 4" xfId="47786"/>
    <cellStyle name="Note 2 11 2 19" xfId="20841"/>
    <cellStyle name="Note 2 11 2 19 2" xfId="20842"/>
    <cellStyle name="Note 2 11 2 19 3" xfId="20843"/>
    <cellStyle name="Note 2 11 2 19 4" xfId="47787"/>
    <cellStyle name="Note 2 11 2 2" xfId="20844"/>
    <cellStyle name="Note 2 11 2 2 2" xfId="20845"/>
    <cellStyle name="Note 2 11 2 2 3" xfId="20846"/>
    <cellStyle name="Note 2 11 2 2 4" xfId="47788"/>
    <cellStyle name="Note 2 11 2 20" xfId="20847"/>
    <cellStyle name="Note 2 11 2 20 2" xfId="20848"/>
    <cellStyle name="Note 2 11 2 20 3" xfId="47789"/>
    <cellStyle name="Note 2 11 2 20 4" xfId="47790"/>
    <cellStyle name="Note 2 11 2 21" xfId="47791"/>
    <cellStyle name="Note 2 11 2 22" xfId="47792"/>
    <cellStyle name="Note 2 11 2 3" xfId="20849"/>
    <cellStyle name="Note 2 11 2 3 2" xfId="20850"/>
    <cellStyle name="Note 2 11 2 3 3" xfId="20851"/>
    <cellStyle name="Note 2 11 2 3 4" xfId="47793"/>
    <cellStyle name="Note 2 11 2 4" xfId="20852"/>
    <cellStyle name="Note 2 11 2 4 2" xfId="20853"/>
    <cellStyle name="Note 2 11 2 4 3" xfId="20854"/>
    <cellStyle name="Note 2 11 2 4 4" xfId="47794"/>
    <cellStyle name="Note 2 11 2 5" xfId="20855"/>
    <cellStyle name="Note 2 11 2 5 2" xfId="20856"/>
    <cellStyle name="Note 2 11 2 5 3" xfId="20857"/>
    <cellStyle name="Note 2 11 2 5 4" xfId="47795"/>
    <cellStyle name="Note 2 11 2 6" xfId="20858"/>
    <cellStyle name="Note 2 11 2 6 2" xfId="20859"/>
    <cellStyle name="Note 2 11 2 6 3" xfId="20860"/>
    <cellStyle name="Note 2 11 2 6 4" xfId="47796"/>
    <cellStyle name="Note 2 11 2 7" xfId="20861"/>
    <cellStyle name="Note 2 11 2 7 2" xfId="20862"/>
    <cellStyle name="Note 2 11 2 7 3" xfId="20863"/>
    <cellStyle name="Note 2 11 2 7 4" xfId="47797"/>
    <cellStyle name="Note 2 11 2 8" xfId="20864"/>
    <cellStyle name="Note 2 11 2 8 2" xfId="20865"/>
    <cellStyle name="Note 2 11 2 8 3" xfId="20866"/>
    <cellStyle name="Note 2 11 2 8 4" xfId="47798"/>
    <cellStyle name="Note 2 11 2 9" xfId="20867"/>
    <cellStyle name="Note 2 11 2 9 2" xfId="20868"/>
    <cellStyle name="Note 2 11 2 9 3" xfId="20869"/>
    <cellStyle name="Note 2 11 2 9 4" xfId="47799"/>
    <cellStyle name="Note 2 11 20" xfId="20870"/>
    <cellStyle name="Note 2 11 20 2" xfId="20871"/>
    <cellStyle name="Note 2 11 20 3" xfId="20872"/>
    <cellStyle name="Note 2 11 20 4" xfId="47800"/>
    <cellStyle name="Note 2 11 21" xfId="20873"/>
    <cellStyle name="Note 2 11 21 2" xfId="20874"/>
    <cellStyle name="Note 2 11 21 3" xfId="47801"/>
    <cellStyle name="Note 2 11 21 4" xfId="47802"/>
    <cellStyle name="Note 2 11 22" xfId="47803"/>
    <cellStyle name="Note 2 11 23" xfId="47804"/>
    <cellStyle name="Note 2 11 3" xfId="20875"/>
    <cellStyle name="Note 2 11 3 2" xfId="20876"/>
    <cellStyle name="Note 2 11 3 3" xfId="20877"/>
    <cellStyle name="Note 2 11 3 4" xfId="47805"/>
    <cellStyle name="Note 2 11 4" xfId="20878"/>
    <cellStyle name="Note 2 11 4 2" xfId="20879"/>
    <cellStyle name="Note 2 11 4 3" xfId="20880"/>
    <cellStyle name="Note 2 11 4 4" xfId="47806"/>
    <cellStyle name="Note 2 11 5" xfId="20881"/>
    <cellStyle name="Note 2 11 5 2" xfId="20882"/>
    <cellStyle name="Note 2 11 5 3" xfId="20883"/>
    <cellStyle name="Note 2 11 5 4" xfId="47807"/>
    <cellStyle name="Note 2 11 6" xfId="20884"/>
    <cellStyle name="Note 2 11 6 2" xfId="20885"/>
    <cellStyle name="Note 2 11 6 3" xfId="20886"/>
    <cellStyle name="Note 2 11 6 4" xfId="47808"/>
    <cellStyle name="Note 2 11 7" xfId="20887"/>
    <cellStyle name="Note 2 11 7 2" xfId="20888"/>
    <cellStyle name="Note 2 11 7 3" xfId="20889"/>
    <cellStyle name="Note 2 11 7 4" xfId="47809"/>
    <cellStyle name="Note 2 11 8" xfId="20890"/>
    <cellStyle name="Note 2 11 8 2" xfId="20891"/>
    <cellStyle name="Note 2 11 8 3" xfId="20892"/>
    <cellStyle name="Note 2 11 8 4" xfId="47810"/>
    <cellStyle name="Note 2 11 9" xfId="20893"/>
    <cellStyle name="Note 2 11 9 2" xfId="20894"/>
    <cellStyle name="Note 2 11 9 3" xfId="20895"/>
    <cellStyle name="Note 2 11 9 4" xfId="47811"/>
    <cellStyle name="Note 2 12" xfId="20896"/>
    <cellStyle name="Note 2 12 10" xfId="20897"/>
    <cellStyle name="Note 2 12 10 2" xfId="20898"/>
    <cellStyle name="Note 2 12 10 3" xfId="20899"/>
    <cellStyle name="Note 2 12 10 4" xfId="47812"/>
    <cellStyle name="Note 2 12 11" xfId="20900"/>
    <cellStyle name="Note 2 12 11 2" xfId="20901"/>
    <cellStyle name="Note 2 12 11 3" xfId="20902"/>
    <cellStyle name="Note 2 12 11 4" xfId="47813"/>
    <cellStyle name="Note 2 12 12" xfId="20903"/>
    <cellStyle name="Note 2 12 12 2" xfId="20904"/>
    <cellStyle name="Note 2 12 12 3" xfId="20905"/>
    <cellStyle name="Note 2 12 12 4" xfId="47814"/>
    <cellStyle name="Note 2 12 13" xfId="20906"/>
    <cellStyle name="Note 2 12 13 2" xfId="20907"/>
    <cellStyle name="Note 2 12 13 3" xfId="20908"/>
    <cellStyle name="Note 2 12 13 4" xfId="47815"/>
    <cellStyle name="Note 2 12 14" xfId="20909"/>
    <cellStyle name="Note 2 12 14 2" xfId="20910"/>
    <cellStyle name="Note 2 12 14 3" xfId="20911"/>
    <cellStyle name="Note 2 12 14 4" xfId="47816"/>
    <cellStyle name="Note 2 12 15" xfId="20912"/>
    <cellStyle name="Note 2 12 15 2" xfId="20913"/>
    <cellStyle name="Note 2 12 15 3" xfId="20914"/>
    <cellStyle name="Note 2 12 15 4" xfId="47817"/>
    <cellStyle name="Note 2 12 16" xfId="20915"/>
    <cellStyle name="Note 2 12 16 2" xfId="20916"/>
    <cellStyle name="Note 2 12 16 3" xfId="20917"/>
    <cellStyle name="Note 2 12 16 4" xfId="47818"/>
    <cellStyle name="Note 2 12 17" xfId="20918"/>
    <cellStyle name="Note 2 12 17 2" xfId="20919"/>
    <cellStyle name="Note 2 12 17 3" xfId="20920"/>
    <cellStyle name="Note 2 12 17 4" xfId="47819"/>
    <cellStyle name="Note 2 12 18" xfId="20921"/>
    <cellStyle name="Note 2 12 18 2" xfId="20922"/>
    <cellStyle name="Note 2 12 18 3" xfId="20923"/>
    <cellStyle name="Note 2 12 18 4" xfId="47820"/>
    <cellStyle name="Note 2 12 19" xfId="20924"/>
    <cellStyle name="Note 2 12 19 2" xfId="20925"/>
    <cellStyle name="Note 2 12 19 3" xfId="20926"/>
    <cellStyle name="Note 2 12 19 4" xfId="47821"/>
    <cellStyle name="Note 2 12 2" xfId="20927"/>
    <cellStyle name="Note 2 12 2 2" xfId="20928"/>
    <cellStyle name="Note 2 12 2 3" xfId="20929"/>
    <cellStyle name="Note 2 12 2 4" xfId="47822"/>
    <cellStyle name="Note 2 12 20" xfId="20930"/>
    <cellStyle name="Note 2 12 20 2" xfId="20931"/>
    <cellStyle name="Note 2 12 20 3" xfId="47823"/>
    <cellStyle name="Note 2 12 20 4" xfId="47824"/>
    <cellStyle name="Note 2 12 21" xfId="47825"/>
    <cellStyle name="Note 2 12 22" xfId="47826"/>
    <cellStyle name="Note 2 12 3" xfId="20932"/>
    <cellStyle name="Note 2 12 3 2" xfId="20933"/>
    <cellStyle name="Note 2 12 3 3" xfId="20934"/>
    <cellStyle name="Note 2 12 3 4" xfId="47827"/>
    <cellStyle name="Note 2 12 4" xfId="20935"/>
    <cellStyle name="Note 2 12 4 2" xfId="20936"/>
    <cellStyle name="Note 2 12 4 3" xfId="20937"/>
    <cellStyle name="Note 2 12 4 4" xfId="47828"/>
    <cellStyle name="Note 2 12 5" xfId="20938"/>
    <cellStyle name="Note 2 12 5 2" xfId="20939"/>
    <cellStyle name="Note 2 12 5 3" xfId="20940"/>
    <cellStyle name="Note 2 12 5 4" xfId="47829"/>
    <cellStyle name="Note 2 12 6" xfId="20941"/>
    <cellStyle name="Note 2 12 6 2" xfId="20942"/>
    <cellStyle name="Note 2 12 6 3" xfId="20943"/>
    <cellStyle name="Note 2 12 6 4" xfId="47830"/>
    <cellStyle name="Note 2 12 7" xfId="20944"/>
    <cellStyle name="Note 2 12 7 2" xfId="20945"/>
    <cellStyle name="Note 2 12 7 3" xfId="20946"/>
    <cellStyle name="Note 2 12 7 4" xfId="47831"/>
    <cellStyle name="Note 2 12 8" xfId="20947"/>
    <cellStyle name="Note 2 12 8 2" xfId="20948"/>
    <cellStyle name="Note 2 12 8 3" xfId="20949"/>
    <cellStyle name="Note 2 12 8 4" xfId="47832"/>
    <cellStyle name="Note 2 12 9" xfId="20950"/>
    <cellStyle name="Note 2 12 9 2" xfId="20951"/>
    <cellStyle name="Note 2 12 9 3" xfId="20952"/>
    <cellStyle name="Note 2 12 9 4" xfId="47833"/>
    <cellStyle name="Note 2 13" xfId="20953"/>
    <cellStyle name="Note 2 13 10" xfId="20954"/>
    <cellStyle name="Note 2 13 10 2" xfId="20955"/>
    <cellStyle name="Note 2 13 10 3" xfId="20956"/>
    <cellStyle name="Note 2 13 10 4" xfId="47834"/>
    <cellStyle name="Note 2 13 11" xfId="20957"/>
    <cellStyle name="Note 2 13 11 2" xfId="20958"/>
    <cellStyle name="Note 2 13 11 3" xfId="20959"/>
    <cellStyle name="Note 2 13 11 4" xfId="47835"/>
    <cellStyle name="Note 2 13 12" xfId="20960"/>
    <cellStyle name="Note 2 13 12 2" xfId="20961"/>
    <cellStyle name="Note 2 13 12 3" xfId="20962"/>
    <cellStyle name="Note 2 13 12 4" xfId="47836"/>
    <cellStyle name="Note 2 13 13" xfId="20963"/>
    <cellStyle name="Note 2 13 13 2" xfId="20964"/>
    <cellStyle name="Note 2 13 13 3" xfId="20965"/>
    <cellStyle name="Note 2 13 13 4" xfId="47837"/>
    <cellStyle name="Note 2 13 14" xfId="20966"/>
    <cellStyle name="Note 2 13 14 2" xfId="20967"/>
    <cellStyle name="Note 2 13 14 3" xfId="20968"/>
    <cellStyle name="Note 2 13 14 4" xfId="47838"/>
    <cellStyle name="Note 2 13 15" xfId="20969"/>
    <cellStyle name="Note 2 13 15 2" xfId="20970"/>
    <cellStyle name="Note 2 13 15 3" xfId="20971"/>
    <cellStyle name="Note 2 13 15 4" xfId="47839"/>
    <cellStyle name="Note 2 13 16" xfId="20972"/>
    <cellStyle name="Note 2 13 16 2" xfId="20973"/>
    <cellStyle name="Note 2 13 16 3" xfId="20974"/>
    <cellStyle name="Note 2 13 16 4" xfId="47840"/>
    <cellStyle name="Note 2 13 17" xfId="20975"/>
    <cellStyle name="Note 2 13 17 2" xfId="20976"/>
    <cellStyle name="Note 2 13 17 3" xfId="20977"/>
    <cellStyle name="Note 2 13 17 4" xfId="47841"/>
    <cellStyle name="Note 2 13 18" xfId="20978"/>
    <cellStyle name="Note 2 13 18 2" xfId="20979"/>
    <cellStyle name="Note 2 13 18 3" xfId="20980"/>
    <cellStyle name="Note 2 13 18 4" xfId="47842"/>
    <cellStyle name="Note 2 13 19" xfId="20981"/>
    <cellStyle name="Note 2 13 19 2" xfId="20982"/>
    <cellStyle name="Note 2 13 19 3" xfId="20983"/>
    <cellStyle name="Note 2 13 19 4" xfId="47843"/>
    <cellStyle name="Note 2 13 2" xfId="20984"/>
    <cellStyle name="Note 2 13 2 2" xfId="20985"/>
    <cellStyle name="Note 2 13 2 3" xfId="20986"/>
    <cellStyle name="Note 2 13 2 4" xfId="47844"/>
    <cellStyle name="Note 2 13 20" xfId="20987"/>
    <cellStyle name="Note 2 13 20 2" xfId="20988"/>
    <cellStyle name="Note 2 13 20 3" xfId="47845"/>
    <cellStyle name="Note 2 13 20 4" xfId="47846"/>
    <cellStyle name="Note 2 13 21" xfId="47847"/>
    <cellStyle name="Note 2 13 22" xfId="47848"/>
    <cellStyle name="Note 2 13 3" xfId="20989"/>
    <cellStyle name="Note 2 13 3 2" xfId="20990"/>
    <cellStyle name="Note 2 13 3 3" xfId="20991"/>
    <cellStyle name="Note 2 13 3 4" xfId="47849"/>
    <cellStyle name="Note 2 13 4" xfId="20992"/>
    <cellStyle name="Note 2 13 4 2" xfId="20993"/>
    <cellStyle name="Note 2 13 4 3" xfId="20994"/>
    <cellStyle name="Note 2 13 4 4" xfId="47850"/>
    <cellStyle name="Note 2 13 5" xfId="20995"/>
    <cellStyle name="Note 2 13 5 2" xfId="20996"/>
    <cellStyle name="Note 2 13 5 3" xfId="20997"/>
    <cellStyle name="Note 2 13 5 4" xfId="47851"/>
    <cellStyle name="Note 2 13 6" xfId="20998"/>
    <cellStyle name="Note 2 13 6 2" xfId="20999"/>
    <cellStyle name="Note 2 13 6 3" xfId="21000"/>
    <cellStyle name="Note 2 13 6 4" xfId="47852"/>
    <cellStyle name="Note 2 13 7" xfId="21001"/>
    <cellStyle name="Note 2 13 7 2" xfId="21002"/>
    <cellStyle name="Note 2 13 7 3" xfId="21003"/>
    <cellStyle name="Note 2 13 7 4" xfId="47853"/>
    <cellStyle name="Note 2 13 8" xfId="21004"/>
    <cellStyle name="Note 2 13 8 2" xfId="21005"/>
    <cellStyle name="Note 2 13 8 3" xfId="21006"/>
    <cellStyle name="Note 2 13 8 4" xfId="47854"/>
    <cellStyle name="Note 2 13 9" xfId="21007"/>
    <cellStyle name="Note 2 13 9 2" xfId="21008"/>
    <cellStyle name="Note 2 13 9 3" xfId="21009"/>
    <cellStyle name="Note 2 13 9 4" xfId="47855"/>
    <cellStyle name="Note 2 14" xfId="21010"/>
    <cellStyle name="Note 2 14 10" xfId="21011"/>
    <cellStyle name="Note 2 14 10 2" xfId="21012"/>
    <cellStyle name="Note 2 14 10 3" xfId="21013"/>
    <cellStyle name="Note 2 14 10 4" xfId="47856"/>
    <cellStyle name="Note 2 14 11" xfId="21014"/>
    <cellStyle name="Note 2 14 11 2" xfId="21015"/>
    <cellStyle name="Note 2 14 11 3" xfId="21016"/>
    <cellStyle name="Note 2 14 11 4" xfId="47857"/>
    <cellStyle name="Note 2 14 12" xfId="21017"/>
    <cellStyle name="Note 2 14 12 2" xfId="21018"/>
    <cellStyle name="Note 2 14 12 3" xfId="21019"/>
    <cellStyle name="Note 2 14 12 4" xfId="47858"/>
    <cellStyle name="Note 2 14 13" xfId="21020"/>
    <cellStyle name="Note 2 14 13 2" xfId="21021"/>
    <cellStyle name="Note 2 14 13 3" xfId="21022"/>
    <cellStyle name="Note 2 14 13 4" xfId="47859"/>
    <cellStyle name="Note 2 14 14" xfId="21023"/>
    <cellStyle name="Note 2 14 14 2" xfId="21024"/>
    <cellStyle name="Note 2 14 14 3" xfId="21025"/>
    <cellStyle name="Note 2 14 14 4" xfId="47860"/>
    <cellStyle name="Note 2 14 15" xfId="21026"/>
    <cellStyle name="Note 2 14 15 2" xfId="21027"/>
    <cellStyle name="Note 2 14 15 3" xfId="21028"/>
    <cellStyle name="Note 2 14 15 4" xfId="47861"/>
    <cellStyle name="Note 2 14 16" xfId="21029"/>
    <cellStyle name="Note 2 14 16 2" xfId="21030"/>
    <cellStyle name="Note 2 14 16 3" xfId="21031"/>
    <cellStyle name="Note 2 14 16 4" xfId="47862"/>
    <cellStyle name="Note 2 14 17" xfId="21032"/>
    <cellStyle name="Note 2 14 17 2" xfId="21033"/>
    <cellStyle name="Note 2 14 17 3" xfId="21034"/>
    <cellStyle name="Note 2 14 17 4" xfId="47863"/>
    <cellStyle name="Note 2 14 18" xfId="21035"/>
    <cellStyle name="Note 2 14 18 2" xfId="21036"/>
    <cellStyle name="Note 2 14 18 3" xfId="21037"/>
    <cellStyle name="Note 2 14 18 4" xfId="47864"/>
    <cellStyle name="Note 2 14 19" xfId="21038"/>
    <cellStyle name="Note 2 14 19 2" xfId="21039"/>
    <cellStyle name="Note 2 14 19 3" xfId="21040"/>
    <cellStyle name="Note 2 14 19 4" xfId="47865"/>
    <cellStyle name="Note 2 14 2" xfId="21041"/>
    <cellStyle name="Note 2 14 2 2" xfId="21042"/>
    <cellStyle name="Note 2 14 2 3" xfId="21043"/>
    <cellStyle name="Note 2 14 2 4" xfId="47866"/>
    <cellStyle name="Note 2 14 20" xfId="21044"/>
    <cellStyle name="Note 2 14 20 2" xfId="21045"/>
    <cellStyle name="Note 2 14 20 3" xfId="47867"/>
    <cellStyle name="Note 2 14 20 4" xfId="47868"/>
    <cellStyle name="Note 2 14 21" xfId="47869"/>
    <cellStyle name="Note 2 14 22" xfId="47870"/>
    <cellStyle name="Note 2 14 3" xfId="21046"/>
    <cellStyle name="Note 2 14 3 2" xfId="21047"/>
    <cellStyle name="Note 2 14 3 3" xfId="21048"/>
    <cellStyle name="Note 2 14 3 4" xfId="47871"/>
    <cellStyle name="Note 2 14 4" xfId="21049"/>
    <cellStyle name="Note 2 14 4 2" xfId="21050"/>
    <cellStyle name="Note 2 14 4 3" xfId="21051"/>
    <cellStyle name="Note 2 14 4 4" xfId="47872"/>
    <cellStyle name="Note 2 14 5" xfId="21052"/>
    <cellStyle name="Note 2 14 5 2" xfId="21053"/>
    <cellStyle name="Note 2 14 5 3" xfId="21054"/>
    <cellStyle name="Note 2 14 5 4" xfId="47873"/>
    <cellStyle name="Note 2 14 6" xfId="21055"/>
    <cellStyle name="Note 2 14 6 2" xfId="21056"/>
    <cellStyle name="Note 2 14 6 3" xfId="21057"/>
    <cellStyle name="Note 2 14 6 4" xfId="47874"/>
    <cellStyle name="Note 2 14 7" xfId="21058"/>
    <cellStyle name="Note 2 14 7 2" xfId="21059"/>
    <cellStyle name="Note 2 14 7 3" xfId="21060"/>
    <cellStyle name="Note 2 14 7 4" xfId="47875"/>
    <cellStyle name="Note 2 14 8" xfId="21061"/>
    <cellStyle name="Note 2 14 8 2" xfId="21062"/>
    <cellStyle name="Note 2 14 8 3" xfId="21063"/>
    <cellStyle name="Note 2 14 8 4" xfId="47876"/>
    <cellStyle name="Note 2 14 9" xfId="21064"/>
    <cellStyle name="Note 2 14 9 2" xfId="21065"/>
    <cellStyle name="Note 2 14 9 3" xfId="21066"/>
    <cellStyle name="Note 2 14 9 4" xfId="47877"/>
    <cellStyle name="Note 2 15" xfId="21067"/>
    <cellStyle name="Note 2 15 10" xfId="21068"/>
    <cellStyle name="Note 2 15 10 2" xfId="21069"/>
    <cellStyle name="Note 2 15 10 3" xfId="21070"/>
    <cellStyle name="Note 2 15 10 4" xfId="47878"/>
    <cellStyle name="Note 2 15 11" xfId="21071"/>
    <cellStyle name="Note 2 15 11 2" xfId="21072"/>
    <cellStyle name="Note 2 15 11 3" xfId="21073"/>
    <cellStyle name="Note 2 15 11 4" xfId="47879"/>
    <cellStyle name="Note 2 15 12" xfId="21074"/>
    <cellStyle name="Note 2 15 12 2" xfId="21075"/>
    <cellStyle name="Note 2 15 12 3" xfId="21076"/>
    <cellStyle name="Note 2 15 12 4" xfId="47880"/>
    <cellStyle name="Note 2 15 13" xfId="21077"/>
    <cellStyle name="Note 2 15 13 2" xfId="21078"/>
    <cellStyle name="Note 2 15 13 3" xfId="21079"/>
    <cellStyle name="Note 2 15 13 4" xfId="47881"/>
    <cellStyle name="Note 2 15 14" xfId="21080"/>
    <cellStyle name="Note 2 15 14 2" xfId="21081"/>
    <cellStyle name="Note 2 15 14 3" xfId="21082"/>
    <cellStyle name="Note 2 15 14 4" xfId="47882"/>
    <cellStyle name="Note 2 15 15" xfId="21083"/>
    <cellStyle name="Note 2 15 15 2" xfId="21084"/>
    <cellStyle name="Note 2 15 15 3" xfId="21085"/>
    <cellStyle name="Note 2 15 15 4" xfId="47883"/>
    <cellStyle name="Note 2 15 16" xfId="21086"/>
    <cellStyle name="Note 2 15 16 2" xfId="21087"/>
    <cellStyle name="Note 2 15 16 3" xfId="21088"/>
    <cellStyle name="Note 2 15 16 4" xfId="47884"/>
    <cellStyle name="Note 2 15 17" xfId="21089"/>
    <cellStyle name="Note 2 15 17 2" xfId="21090"/>
    <cellStyle name="Note 2 15 17 3" xfId="21091"/>
    <cellStyle name="Note 2 15 17 4" xfId="47885"/>
    <cellStyle name="Note 2 15 18" xfId="21092"/>
    <cellStyle name="Note 2 15 18 2" xfId="21093"/>
    <cellStyle name="Note 2 15 18 3" xfId="21094"/>
    <cellStyle name="Note 2 15 18 4" xfId="47886"/>
    <cellStyle name="Note 2 15 19" xfId="21095"/>
    <cellStyle name="Note 2 15 19 2" xfId="21096"/>
    <cellStyle name="Note 2 15 19 3" xfId="21097"/>
    <cellStyle name="Note 2 15 19 4" xfId="47887"/>
    <cellStyle name="Note 2 15 2" xfId="21098"/>
    <cellStyle name="Note 2 15 2 2" xfId="21099"/>
    <cellStyle name="Note 2 15 2 3" xfId="21100"/>
    <cellStyle name="Note 2 15 2 4" xfId="47888"/>
    <cellStyle name="Note 2 15 20" xfId="21101"/>
    <cellStyle name="Note 2 15 20 2" xfId="21102"/>
    <cellStyle name="Note 2 15 20 3" xfId="47889"/>
    <cellStyle name="Note 2 15 20 4" xfId="47890"/>
    <cellStyle name="Note 2 15 21" xfId="47891"/>
    <cellStyle name="Note 2 15 22" xfId="47892"/>
    <cellStyle name="Note 2 15 3" xfId="21103"/>
    <cellStyle name="Note 2 15 3 2" xfId="21104"/>
    <cellStyle name="Note 2 15 3 3" xfId="21105"/>
    <cellStyle name="Note 2 15 3 4" xfId="47893"/>
    <cellStyle name="Note 2 15 4" xfId="21106"/>
    <cellStyle name="Note 2 15 4 2" xfId="21107"/>
    <cellStyle name="Note 2 15 4 3" xfId="21108"/>
    <cellStyle name="Note 2 15 4 4" xfId="47894"/>
    <cellStyle name="Note 2 15 5" xfId="21109"/>
    <cellStyle name="Note 2 15 5 2" xfId="21110"/>
    <cellStyle name="Note 2 15 5 3" xfId="21111"/>
    <cellStyle name="Note 2 15 5 4" xfId="47895"/>
    <cellStyle name="Note 2 15 6" xfId="21112"/>
    <cellStyle name="Note 2 15 6 2" xfId="21113"/>
    <cellStyle name="Note 2 15 6 3" xfId="21114"/>
    <cellStyle name="Note 2 15 6 4" xfId="47896"/>
    <cellStyle name="Note 2 15 7" xfId="21115"/>
    <cellStyle name="Note 2 15 7 2" xfId="21116"/>
    <cellStyle name="Note 2 15 7 3" xfId="21117"/>
    <cellStyle name="Note 2 15 7 4" xfId="47897"/>
    <cellStyle name="Note 2 15 8" xfId="21118"/>
    <cellStyle name="Note 2 15 8 2" xfId="21119"/>
    <cellStyle name="Note 2 15 8 3" xfId="21120"/>
    <cellStyle name="Note 2 15 8 4" xfId="47898"/>
    <cellStyle name="Note 2 15 9" xfId="21121"/>
    <cellStyle name="Note 2 15 9 2" xfId="21122"/>
    <cellStyle name="Note 2 15 9 3" xfId="21123"/>
    <cellStyle name="Note 2 15 9 4" xfId="47899"/>
    <cellStyle name="Note 2 16" xfId="21124"/>
    <cellStyle name="Note 2 16 10" xfId="21125"/>
    <cellStyle name="Note 2 16 10 2" xfId="21126"/>
    <cellStyle name="Note 2 16 10 3" xfId="21127"/>
    <cellStyle name="Note 2 16 10 4" xfId="47900"/>
    <cellStyle name="Note 2 16 11" xfId="21128"/>
    <cellStyle name="Note 2 16 11 2" xfId="21129"/>
    <cellStyle name="Note 2 16 11 3" xfId="21130"/>
    <cellStyle name="Note 2 16 11 4" xfId="47901"/>
    <cellStyle name="Note 2 16 12" xfId="21131"/>
    <cellStyle name="Note 2 16 12 2" xfId="21132"/>
    <cellStyle name="Note 2 16 12 3" xfId="21133"/>
    <cellStyle name="Note 2 16 12 4" xfId="47902"/>
    <cellStyle name="Note 2 16 13" xfId="21134"/>
    <cellStyle name="Note 2 16 13 2" xfId="21135"/>
    <cellStyle name="Note 2 16 13 3" xfId="21136"/>
    <cellStyle name="Note 2 16 13 4" xfId="47903"/>
    <cellStyle name="Note 2 16 14" xfId="21137"/>
    <cellStyle name="Note 2 16 14 2" xfId="21138"/>
    <cellStyle name="Note 2 16 14 3" xfId="21139"/>
    <cellStyle name="Note 2 16 14 4" xfId="47904"/>
    <cellStyle name="Note 2 16 15" xfId="21140"/>
    <cellStyle name="Note 2 16 15 2" xfId="21141"/>
    <cellStyle name="Note 2 16 15 3" xfId="21142"/>
    <cellStyle name="Note 2 16 15 4" xfId="47905"/>
    <cellStyle name="Note 2 16 16" xfId="21143"/>
    <cellStyle name="Note 2 16 16 2" xfId="21144"/>
    <cellStyle name="Note 2 16 16 3" xfId="21145"/>
    <cellStyle name="Note 2 16 16 4" xfId="47906"/>
    <cellStyle name="Note 2 16 17" xfId="21146"/>
    <cellStyle name="Note 2 16 17 2" xfId="21147"/>
    <cellStyle name="Note 2 16 17 3" xfId="21148"/>
    <cellStyle name="Note 2 16 17 4" xfId="47907"/>
    <cellStyle name="Note 2 16 18" xfId="21149"/>
    <cellStyle name="Note 2 16 18 2" xfId="21150"/>
    <cellStyle name="Note 2 16 18 3" xfId="21151"/>
    <cellStyle name="Note 2 16 18 4" xfId="47908"/>
    <cellStyle name="Note 2 16 19" xfId="21152"/>
    <cellStyle name="Note 2 16 19 2" xfId="21153"/>
    <cellStyle name="Note 2 16 19 3" xfId="21154"/>
    <cellStyle name="Note 2 16 19 4" xfId="47909"/>
    <cellStyle name="Note 2 16 2" xfId="21155"/>
    <cellStyle name="Note 2 16 2 2" xfId="21156"/>
    <cellStyle name="Note 2 16 2 3" xfId="21157"/>
    <cellStyle name="Note 2 16 2 4" xfId="47910"/>
    <cellStyle name="Note 2 16 20" xfId="21158"/>
    <cellStyle name="Note 2 16 20 2" xfId="21159"/>
    <cellStyle name="Note 2 16 20 3" xfId="47911"/>
    <cellStyle name="Note 2 16 20 4" xfId="47912"/>
    <cellStyle name="Note 2 16 21" xfId="47913"/>
    <cellStyle name="Note 2 16 22" xfId="47914"/>
    <cellStyle name="Note 2 16 3" xfId="21160"/>
    <cellStyle name="Note 2 16 3 2" xfId="21161"/>
    <cellStyle name="Note 2 16 3 3" xfId="21162"/>
    <cellStyle name="Note 2 16 3 4" xfId="47915"/>
    <cellStyle name="Note 2 16 4" xfId="21163"/>
    <cellStyle name="Note 2 16 4 2" xfId="21164"/>
    <cellStyle name="Note 2 16 4 3" xfId="21165"/>
    <cellStyle name="Note 2 16 4 4" xfId="47916"/>
    <cellStyle name="Note 2 16 5" xfId="21166"/>
    <cellStyle name="Note 2 16 5 2" xfId="21167"/>
    <cellStyle name="Note 2 16 5 3" xfId="21168"/>
    <cellStyle name="Note 2 16 5 4" xfId="47917"/>
    <cellStyle name="Note 2 16 6" xfId="21169"/>
    <cellStyle name="Note 2 16 6 2" xfId="21170"/>
    <cellStyle name="Note 2 16 6 3" xfId="21171"/>
    <cellStyle name="Note 2 16 6 4" xfId="47918"/>
    <cellStyle name="Note 2 16 7" xfId="21172"/>
    <cellStyle name="Note 2 16 7 2" xfId="21173"/>
    <cellStyle name="Note 2 16 7 3" xfId="21174"/>
    <cellStyle name="Note 2 16 7 4" xfId="47919"/>
    <cellStyle name="Note 2 16 8" xfId="21175"/>
    <cellStyle name="Note 2 16 8 2" xfId="21176"/>
    <cellStyle name="Note 2 16 8 3" xfId="21177"/>
    <cellStyle name="Note 2 16 8 4" xfId="47920"/>
    <cellStyle name="Note 2 16 9" xfId="21178"/>
    <cellStyle name="Note 2 16 9 2" xfId="21179"/>
    <cellStyle name="Note 2 16 9 3" xfId="21180"/>
    <cellStyle name="Note 2 16 9 4" xfId="47921"/>
    <cellStyle name="Note 2 17" xfId="21181"/>
    <cellStyle name="Note 2 17 10" xfId="21182"/>
    <cellStyle name="Note 2 17 10 2" xfId="21183"/>
    <cellStyle name="Note 2 17 10 3" xfId="21184"/>
    <cellStyle name="Note 2 17 10 4" xfId="47922"/>
    <cellStyle name="Note 2 17 11" xfId="21185"/>
    <cellStyle name="Note 2 17 11 2" xfId="21186"/>
    <cellStyle name="Note 2 17 11 3" xfId="21187"/>
    <cellStyle name="Note 2 17 11 4" xfId="47923"/>
    <cellStyle name="Note 2 17 12" xfId="21188"/>
    <cellStyle name="Note 2 17 12 2" xfId="21189"/>
    <cellStyle name="Note 2 17 12 3" xfId="21190"/>
    <cellStyle name="Note 2 17 12 4" xfId="47924"/>
    <cellStyle name="Note 2 17 13" xfId="21191"/>
    <cellStyle name="Note 2 17 13 2" xfId="21192"/>
    <cellStyle name="Note 2 17 13 3" xfId="21193"/>
    <cellStyle name="Note 2 17 13 4" xfId="47925"/>
    <cellStyle name="Note 2 17 14" xfId="21194"/>
    <cellStyle name="Note 2 17 14 2" xfId="21195"/>
    <cellStyle name="Note 2 17 14 3" xfId="21196"/>
    <cellStyle name="Note 2 17 14 4" xfId="47926"/>
    <cellStyle name="Note 2 17 15" xfId="21197"/>
    <cellStyle name="Note 2 17 15 2" xfId="21198"/>
    <cellStyle name="Note 2 17 15 3" xfId="21199"/>
    <cellStyle name="Note 2 17 15 4" xfId="47927"/>
    <cellStyle name="Note 2 17 16" xfId="21200"/>
    <cellStyle name="Note 2 17 16 2" xfId="21201"/>
    <cellStyle name="Note 2 17 16 3" xfId="21202"/>
    <cellStyle name="Note 2 17 16 4" xfId="47928"/>
    <cellStyle name="Note 2 17 17" xfId="21203"/>
    <cellStyle name="Note 2 17 17 2" xfId="21204"/>
    <cellStyle name="Note 2 17 17 3" xfId="21205"/>
    <cellStyle name="Note 2 17 17 4" xfId="47929"/>
    <cellStyle name="Note 2 17 18" xfId="21206"/>
    <cellStyle name="Note 2 17 18 2" xfId="21207"/>
    <cellStyle name="Note 2 17 18 3" xfId="21208"/>
    <cellStyle name="Note 2 17 18 4" xfId="47930"/>
    <cellStyle name="Note 2 17 19" xfId="21209"/>
    <cellStyle name="Note 2 17 19 2" xfId="21210"/>
    <cellStyle name="Note 2 17 19 3" xfId="21211"/>
    <cellStyle name="Note 2 17 19 4" xfId="47931"/>
    <cellStyle name="Note 2 17 2" xfId="21212"/>
    <cellStyle name="Note 2 17 2 2" xfId="21213"/>
    <cellStyle name="Note 2 17 2 3" xfId="21214"/>
    <cellStyle name="Note 2 17 2 4" xfId="47932"/>
    <cellStyle name="Note 2 17 20" xfId="21215"/>
    <cellStyle name="Note 2 17 20 2" xfId="21216"/>
    <cellStyle name="Note 2 17 20 3" xfId="47933"/>
    <cellStyle name="Note 2 17 20 4" xfId="47934"/>
    <cellStyle name="Note 2 17 21" xfId="47935"/>
    <cellStyle name="Note 2 17 22" xfId="47936"/>
    <cellStyle name="Note 2 17 3" xfId="21217"/>
    <cellStyle name="Note 2 17 3 2" xfId="21218"/>
    <cellStyle name="Note 2 17 3 3" xfId="21219"/>
    <cellStyle name="Note 2 17 3 4" xfId="47937"/>
    <cellStyle name="Note 2 17 4" xfId="21220"/>
    <cellStyle name="Note 2 17 4 2" xfId="21221"/>
    <cellStyle name="Note 2 17 4 3" xfId="21222"/>
    <cellStyle name="Note 2 17 4 4" xfId="47938"/>
    <cellStyle name="Note 2 17 5" xfId="21223"/>
    <cellStyle name="Note 2 17 5 2" xfId="21224"/>
    <cellStyle name="Note 2 17 5 3" xfId="21225"/>
    <cellStyle name="Note 2 17 5 4" xfId="47939"/>
    <cellStyle name="Note 2 17 6" xfId="21226"/>
    <cellStyle name="Note 2 17 6 2" xfId="21227"/>
    <cellStyle name="Note 2 17 6 3" xfId="21228"/>
    <cellStyle name="Note 2 17 6 4" xfId="47940"/>
    <cellStyle name="Note 2 17 7" xfId="21229"/>
    <cellStyle name="Note 2 17 7 2" xfId="21230"/>
    <cellStyle name="Note 2 17 7 3" xfId="21231"/>
    <cellStyle name="Note 2 17 7 4" xfId="47941"/>
    <cellStyle name="Note 2 17 8" xfId="21232"/>
    <cellStyle name="Note 2 17 8 2" xfId="21233"/>
    <cellStyle name="Note 2 17 8 3" xfId="21234"/>
    <cellStyle name="Note 2 17 8 4" xfId="47942"/>
    <cellStyle name="Note 2 17 9" xfId="21235"/>
    <cellStyle name="Note 2 17 9 2" xfId="21236"/>
    <cellStyle name="Note 2 17 9 3" xfId="21237"/>
    <cellStyle name="Note 2 17 9 4" xfId="47943"/>
    <cellStyle name="Note 2 18" xfId="21238"/>
    <cellStyle name="Note 2 18 10" xfId="21239"/>
    <cellStyle name="Note 2 18 10 2" xfId="21240"/>
    <cellStyle name="Note 2 18 10 3" xfId="21241"/>
    <cellStyle name="Note 2 18 10 4" xfId="47944"/>
    <cellStyle name="Note 2 18 11" xfId="21242"/>
    <cellStyle name="Note 2 18 11 2" xfId="21243"/>
    <cellStyle name="Note 2 18 11 3" xfId="21244"/>
    <cellStyle name="Note 2 18 11 4" xfId="47945"/>
    <cellStyle name="Note 2 18 12" xfId="21245"/>
    <cellStyle name="Note 2 18 12 2" xfId="21246"/>
    <cellStyle name="Note 2 18 12 3" xfId="21247"/>
    <cellStyle name="Note 2 18 12 4" xfId="47946"/>
    <cellStyle name="Note 2 18 13" xfId="21248"/>
    <cellStyle name="Note 2 18 13 2" xfId="21249"/>
    <cellStyle name="Note 2 18 13 3" xfId="21250"/>
    <cellStyle name="Note 2 18 13 4" xfId="47947"/>
    <cellStyle name="Note 2 18 14" xfId="21251"/>
    <cellStyle name="Note 2 18 14 2" xfId="21252"/>
    <cellStyle name="Note 2 18 14 3" xfId="21253"/>
    <cellStyle name="Note 2 18 14 4" xfId="47948"/>
    <cellStyle name="Note 2 18 15" xfId="21254"/>
    <cellStyle name="Note 2 18 15 2" xfId="21255"/>
    <cellStyle name="Note 2 18 15 3" xfId="21256"/>
    <cellStyle name="Note 2 18 15 4" xfId="47949"/>
    <cellStyle name="Note 2 18 16" xfId="21257"/>
    <cellStyle name="Note 2 18 16 2" xfId="21258"/>
    <cellStyle name="Note 2 18 16 3" xfId="21259"/>
    <cellStyle name="Note 2 18 16 4" xfId="47950"/>
    <cellStyle name="Note 2 18 17" xfId="21260"/>
    <cellStyle name="Note 2 18 17 2" xfId="21261"/>
    <cellStyle name="Note 2 18 17 3" xfId="21262"/>
    <cellStyle name="Note 2 18 17 4" xfId="47951"/>
    <cellStyle name="Note 2 18 18" xfId="21263"/>
    <cellStyle name="Note 2 18 18 2" xfId="21264"/>
    <cellStyle name="Note 2 18 18 3" xfId="21265"/>
    <cellStyle name="Note 2 18 18 4" xfId="47952"/>
    <cellStyle name="Note 2 18 19" xfId="21266"/>
    <cellStyle name="Note 2 18 19 2" xfId="21267"/>
    <cellStyle name="Note 2 18 19 3" xfId="21268"/>
    <cellStyle name="Note 2 18 19 4" xfId="47953"/>
    <cellStyle name="Note 2 18 2" xfId="21269"/>
    <cellStyle name="Note 2 18 2 2" xfId="21270"/>
    <cellStyle name="Note 2 18 2 3" xfId="21271"/>
    <cellStyle name="Note 2 18 2 4" xfId="47954"/>
    <cellStyle name="Note 2 18 20" xfId="21272"/>
    <cellStyle name="Note 2 18 20 2" xfId="21273"/>
    <cellStyle name="Note 2 18 20 3" xfId="47955"/>
    <cellStyle name="Note 2 18 20 4" xfId="47956"/>
    <cellStyle name="Note 2 18 21" xfId="47957"/>
    <cellStyle name="Note 2 18 22" xfId="47958"/>
    <cellStyle name="Note 2 18 3" xfId="21274"/>
    <cellStyle name="Note 2 18 3 2" xfId="21275"/>
    <cellStyle name="Note 2 18 3 3" xfId="21276"/>
    <cellStyle name="Note 2 18 3 4" xfId="47959"/>
    <cellStyle name="Note 2 18 4" xfId="21277"/>
    <cellStyle name="Note 2 18 4 2" xfId="21278"/>
    <cellStyle name="Note 2 18 4 3" xfId="21279"/>
    <cellStyle name="Note 2 18 4 4" xfId="47960"/>
    <cellStyle name="Note 2 18 5" xfId="21280"/>
    <cellStyle name="Note 2 18 5 2" xfId="21281"/>
    <cellStyle name="Note 2 18 5 3" xfId="21282"/>
    <cellStyle name="Note 2 18 5 4" xfId="47961"/>
    <cellStyle name="Note 2 18 6" xfId="21283"/>
    <cellStyle name="Note 2 18 6 2" xfId="21284"/>
    <cellStyle name="Note 2 18 6 3" xfId="21285"/>
    <cellStyle name="Note 2 18 6 4" xfId="47962"/>
    <cellStyle name="Note 2 18 7" xfId="21286"/>
    <cellStyle name="Note 2 18 7 2" xfId="21287"/>
    <cellStyle name="Note 2 18 7 3" xfId="21288"/>
    <cellStyle name="Note 2 18 7 4" xfId="47963"/>
    <cellStyle name="Note 2 18 8" xfId="21289"/>
    <cellStyle name="Note 2 18 8 2" xfId="21290"/>
    <cellStyle name="Note 2 18 8 3" xfId="21291"/>
    <cellStyle name="Note 2 18 8 4" xfId="47964"/>
    <cellStyle name="Note 2 18 9" xfId="21292"/>
    <cellStyle name="Note 2 18 9 2" xfId="21293"/>
    <cellStyle name="Note 2 18 9 3" xfId="21294"/>
    <cellStyle name="Note 2 18 9 4" xfId="47965"/>
    <cellStyle name="Note 2 19" xfId="21295"/>
    <cellStyle name="Note 2 19 2" xfId="21296"/>
    <cellStyle name="Note 2 19 3" xfId="47966"/>
    <cellStyle name="Note 2 2" xfId="21297"/>
    <cellStyle name="Note 2 2 10" xfId="21298"/>
    <cellStyle name="Note 2 2 10 10" xfId="21299"/>
    <cellStyle name="Note 2 2 10 10 2" xfId="21300"/>
    <cellStyle name="Note 2 2 10 10 3" xfId="21301"/>
    <cellStyle name="Note 2 2 10 10 4" xfId="47967"/>
    <cellStyle name="Note 2 2 10 11" xfId="21302"/>
    <cellStyle name="Note 2 2 10 11 2" xfId="21303"/>
    <cellStyle name="Note 2 2 10 11 3" xfId="21304"/>
    <cellStyle name="Note 2 2 10 11 4" xfId="47968"/>
    <cellStyle name="Note 2 2 10 12" xfId="21305"/>
    <cellStyle name="Note 2 2 10 12 2" xfId="21306"/>
    <cellStyle name="Note 2 2 10 12 3" xfId="21307"/>
    <cellStyle name="Note 2 2 10 12 4" xfId="47969"/>
    <cellStyle name="Note 2 2 10 13" xfId="21308"/>
    <cellStyle name="Note 2 2 10 13 2" xfId="21309"/>
    <cellStyle name="Note 2 2 10 13 3" xfId="21310"/>
    <cellStyle name="Note 2 2 10 13 4" xfId="47970"/>
    <cellStyle name="Note 2 2 10 14" xfId="21311"/>
    <cellStyle name="Note 2 2 10 14 2" xfId="21312"/>
    <cellStyle name="Note 2 2 10 14 3" xfId="21313"/>
    <cellStyle name="Note 2 2 10 14 4" xfId="47971"/>
    <cellStyle name="Note 2 2 10 15" xfId="21314"/>
    <cellStyle name="Note 2 2 10 15 2" xfId="21315"/>
    <cellStyle name="Note 2 2 10 15 3" xfId="21316"/>
    <cellStyle name="Note 2 2 10 15 4" xfId="47972"/>
    <cellStyle name="Note 2 2 10 16" xfId="21317"/>
    <cellStyle name="Note 2 2 10 16 2" xfId="21318"/>
    <cellStyle name="Note 2 2 10 16 3" xfId="21319"/>
    <cellStyle name="Note 2 2 10 16 4" xfId="47973"/>
    <cellStyle name="Note 2 2 10 17" xfId="21320"/>
    <cellStyle name="Note 2 2 10 17 2" xfId="21321"/>
    <cellStyle name="Note 2 2 10 17 3" xfId="21322"/>
    <cellStyle name="Note 2 2 10 17 4" xfId="47974"/>
    <cellStyle name="Note 2 2 10 18" xfId="21323"/>
    <cellStyle name="Note 2 2 10 18 2" xfId="21324"/>
    <cellStyle name="Note 2 2 10 18 3" xfId="21325"/>
    <cellStyle name="Note 2 2 10 18 4" xfId="47975"/>
    <cellStyle name="Note 2 2 10 19" xfId="21326"/>
    <cellStyle name="Note 2 2 10 19 2" xfId="21327"/>
    <cellStyle name="Note 2 2 10 19 3" xfId="21328"/>
    <cellStyle name="Note 2 2 10 19 4" xfId="47976"/>
    <cellStyle name="Note 2 2 10 2" xfId="21329"/>
    <cellStyle name="Note 2 2 10 2 2" xfId="21330"/>
    <cellStyle name="Note 2 2 10 2 3" xfId="21331"/>
    <cellStyle name="Note 2 2 10 2 4" xfId="47977"/>
    <cellStyle name="Note 2 2 10 20" xfId="21332"/>
    <cellStyle name="Note 2 2 10 20 2" xfId="21333"/>
    <cellStyle name="Note 2 2 10 20 3" xfId="47978"/>
    <cellStyle name="Note 2 2 10 20 4" xfId="47979"/>
    <cellStyle name="Note 2 2 10 21" xfId="47980"/>
    <cellStyle name="Note 2 2 10 22" xfId="47981"/>
    <cellStyle name="Note 2 2 10 3" xfId="21334"/>
    <cellStyle name="Note 2 2 10 3 2" xfId="21335"/>
    <cellStyle name="Note 2 2 10 3 3" xfId="21336"/>
    <cellStyle name="Note 2 2 10 3 4" xfId="47982"/>
    <cellStyle name="Note 2 2 10 4" xfId="21337"/>
    <cellStyle name="Note 2 2 10 4 2" xfId="21338"/>
    <cellStyle name="Note 2 2 10 4 3" xfId="21339"/>
    <cellStyle name="Note 2 2 10 4 4" xfId="47983"/>
    <cellStyle name="Note 2 2 10 5" xfId="21340"/>
    <cellStyle name="Note 2 2 10 5 2" xfId="21341"/>
    <cellStyle name="Note 2 2 10 5 3" xfId="21342"/>
    <cellStyle name="Note 2 2 10 5 4" xfId="47984"/>
    <cellStyle name="Note 2 2 10 6" xfId="21343"/>
    <cellStyle name="Note 2 2 10 6 2" xfId="21344"/>
    <cellStyle name="Note 2 2 10 6 3" xfId="21345"/>
    <cellStyle name="Note 2 2 10 6 4" xfId="47985"/>
    <cellStyle name="Note 2 2 10 7" xfId="21346"/>
    <cellStyle name="Note 2 2 10 7 2" xfId="21347"/>
    <cellStyle name="Note 2 2 10 7 3" xfId="21348"/>
    <cellStyle name="Note 2 2 10 7 4" xfId="47986"/>
    <cellStyle name="Note 2 2 10 8" xfId="21349"/>
    <cellStyle name="Note 2 2 10 8 2" xfId="21350"/>
    <cellStyle name="Note 2 2 10 8 3" xfId="21351"/>
    <cellStyle name="Note 2 2 10 8 4" xfId="47987"/>
    <cellStyle name="Note 2 2 10 9" xfId="21352"/>
    <cellStyle name="Note 2 2 10 9 2" xfId="21353"/>
    <cellStyle name="Note 2 2 10 9 3" xfId="21354"/>
    <cellStyle name="Note 2 2 10 9 4" xfId="47988"/>
    <cellStyle name="Note 2 2 11" xfId="21355"/>
    <cellStyle name="Note 2 2 11 10" xfId="21356"/>
    <cellStyle name="Note 2 2 11 10 2" xfId="21357"/>
    <cellStyle name="Note 2 2 11 10 3" xfId="21358"/>
    <cellStyle name="Note 2 2 11 10 4" xfId="47989"/>
    <cellStyle name="Note 2 2 11 11" xfId="21359"/>
    <cellStyle name="Note 2 2 11 11 2" xfId="21360"/>
    <cellStyle name="Note 2 2 11 11 3" xfId="21361"/>
    <cellStyle name="Note 2 2 11 11 4" xfId="47990"/>
    <cellStyle name="Note 2 2 11 12" xfId="21362"/>
    <cellStyle name="Note 2 2 11 12 2" xfId="21363"/>
    <cellStyle name="Note 2 2 11 12 3" xfId="21364"/>
    <cellStyle name="Note 2 2 11 12 4" xfId="47991"/>
    <cellStyle name="Note 2 2 11 13" xfId="21365"/>
    <cellStyle name="Note 2 2 11 13 2" xfId="21366"/>
    <cellStyle name="Note 2 2 11 13 3" xfId="21367"/>
    <cellStyle name="Note 2 2 11 13 4" xfId="47992"/>
    <cellStyle name="Note 2 2 11 14" xfId="21368"/>
    <cellStyle name="Note 2 2 11 14 2" xfId="21369"/>
    <cellStyle name="Note 2 2 11 14 3" xfId="21370"/>
    <cellStyle name="Note 2 2 11 14 4" xfId="47993"/>
    <cellStyle name="Note 2 2 11 15" xfId="21371"/>
    <cellStyle name="Note 2 2 11 15 2" xfId="21372"/>
    <cellStyle name="Note 2 2 11 15 3" xfId="21373"/>
    <cellStyle name="Note 2 2 11 15 4" xfId="47994"/>
    <cellStyle name="Note 2 2 11 16" xfId="21374"/>
    <cellStyle name="Note 2 2 11 16 2" xfId="21375"/>
    <cellStyle name="Note 2 2 11 16 3" xfId="21376"/>
    <cellStyle name="Note 2 2 11 16 4" xfId="47995"/>
    <cellStyle name="Note 2 2 11 17" xfId="21377"/>
    <cellStyle name="Note 2 2 11 17 2" xfId="21378"/>
    <cellStyle name="Note 2 2 11 17 3" xfId="21379"/>
    <cellStyle name="Note 2 2 11 17 4" xfId="47996"/>
    <cellStyle name="Note 2 2 11 18" xfId="21380"/>
    <cellStyle name="Note 2 2 11 18 2" xfId="21381"/>
    <cellStyle name="Note 2 2 11 18 3" xfId="21382"/>
    <cellStyle name="Note 2 2 11 18 4" xfId="47997"/>
    <cellStyle name="Note 2 2 11 19" xfId="21383"/>
    <cellStyle name="Note 2 2 11 19 2" xfId="21384"/>
    <cellStyle name="Note 2 2 11 19 3" xfId="21385"/>
    <cellStyle name="Note 2 2 11 19 4" xfId="47998"/>
    <cellStyle name="Note 2 2 11 2" xfId="21386"/>
    <cellStyle name="Note 2 2 11 2 2" xfId="21387"/>
    <cellStyle name="Note 2 2 11 2 3" xfId="21388"/>
    <cellStyle name="Note 2 2 11 2 4" xfId="47999"/>
    <cellStyle name="Note 2 2 11 20" xfId="21389"/>
    <cellStyle name="Note 2 2 11 20 2" xfId="21390"/>
    <cellStyle name="Note 2 2 11 20 3" xfId="48000"/>
    <cellStyle name="Note 2 2 11 20 4" xfId="48001"/>
    <cellStyle name="Note 2 2 11 21" xfId="48002"/>
    <cellStyle name="Note 2 2 11 22" xfId="48003"/>
    <cellStyle name="Note 2 2 11 3" xfId="21391"/>
    <cellStyle name="Note 2 2 11 3 2" xfId="21392"/>
    <cellStyle name="Note 2 2 11 3 3" xfId="21393"/>
    <cellStyle name="Note 2 2 11 3 4" xfId="48004"/>
    <cellStyle name="Note 2 2 11 4" xfId="21394"/>
    <cellStyle name="Note 2 2 11 4 2" xfId="21395"/>
    <cellStyle name="Note 2 2 11 4 3" xfId="21396"/>
    <cellStyle name="Note 2 2 11 4 4" xfId="48005"/>
    <cellStyle name="Note 2 2 11 5" xfId="21397"/>
    <cellStyle name="Note 2 2 11 5 2" xfId="21398"/>
    <cellStyle name="Note 2 2 11 5 3" xfId="21399"/>
    <cellStyle name="Note 2 2 11 5 4" xfId="48006"/>
    <cellStyle name="Note 2 2 11 6" xfId="21400"/>
    <cellStyle name="Note 2 2 11 6 2" xfId="21401"/>
    <cellStyle name="Note 2 2 11 6 3" xfId="21402"/>
    <cellStyle name="Note 2 2 11 6 4" xfId="48007"/>
    <cellStyle name="Note 2 2 11 7" xfId="21403"/>
    <cellStyle name="Note 2 2 11 7 2" xfId="21404"/>
    <cellStyle name="Note 2 2 11 7 3" xfId="21405"/>
    <cellStyle name="Note 2 2 11 7 4" xfId="48008"/>
    <cellStyle name="Note 2 2 11 8" xfId="21406"/>
    <cellStyle name="Note 2 2 11 8 2" xfId="21407"/>
    <cellStyle name="Note 2 2 11 8 3" xfId="21408"/>
    <cellStyle name="Note 2 2 11 8 4" xfId="48009"/>
    <cellStyle name="Note 2 2 11 9" xfId="21409"/>
    <cellStyle name="Note 2 2 11 9 2" xfId="21410"/>
    <cellStyle name="Note 2 2 11 9 3" xfId="21411"/>
    <cellStyle name="Note 2 2 11 9 4" xfId="48010"/>
    <cellStyle name="Note 2 2 12" xfId="21412"/>
    <cellStyle name="Note 2 2 12 2" xfId="21413"/>
    <cellStyle name="Note 2 2 12 3" xfId="21414"/>
    <cellStyle name="Note 2 2 12 4" xfId="48011"/>
    <cellStyle name="Note 2 2 13" xfId="21415"/>
    <cellStyle name="Note 2 2 13 2" xfId="21416"/>
    <cellStyle name="Note 2 2 13 3" xfId="21417"/>
    <cellStyle name="Note 2 2 13 4" xfId="48012"/>
    <cellStyle name="Note 2 2 14" xfId="21418"/>
    <cellStyle name="Note 2 2 14 2" xfId="21419"/>
    <cellStyle name="Note 2 2 14 3" xfId="21420"/>
    <cellStyle name="Note 2 2 14 4" xfId="48013"/>
    <cellStyle name="Note 2 2 15" xfId="21421"/>
    <cellStyle name="Note 2 2 15 2" xfId="21422"/>
    <cellStyle name="Note 2 2 15 3" xfId="21423"/>
    <cellStyle name="Note 2 2 15 4" xfId="48014"/>
    <cellStyle name="Note 2 2 16" xfId="21424"/>
    <cellStyle name="Note 2 2 16 2" xfId="21425"/>
    <cellStyle name="Note 2 2 16 3" xfId="21426"/>
    <cellStyle name="Note 2 2 16 4" xfId="48015"/>
    <cellStyle name="Note 2 2 17" xfId="21427"/>
    <cellStyle name="Note 2 2 17 2" xfId="21428"/>
    <cellStyle name="Note 2 2 17 3" xfId="21429"/>
    <cellStyle name="Note 2 2 17 4" xfId="48016"/>
    <cellStyle name="Note 2 2 18" xfId="21430"/>
    <cellStyle name="Note 2 2 18 2" xfId="21431"/>
    <cellStyle name="Note 2 2 18 3" xfId="21432"/>
    <cellStyle name="Note 2 2 18 4" xfId="48017"/>
    <cellStyle name="Note 2 2 19" xfId="21433"/>
    <cellStyle name="Note 2 2 19 2" xfId="21434"/>
    <cellStyle name="Note 2 2 19 3" xfId="21435"/>
    <cellStyle name="Note 2 2 19 4" xfId="48018"/>
    <cellStyle name="Note 2 2 2" xfId="21436"/>
    <cellStyle name="Note 2 2 2 2" xfId="21437"/>
    <cellStyle name="Note 2 2 2 2 10" xfId="21438"/>
    <cellStyle name="Note 2 2 2 2 10 2" xfId="21439"/>
    <cellStyle name="Note 2 2 2 2 10 3" xfId="21440"/>
    <cellStyle name="Note 2 2 2 2 10 4" xfId="48019"/>
    <cellStyle name="Note 2 2 2 2 11" xfId="21441"/>
    <cellStyle name="Note 2 2 2 2 11 2" xfId="21442"/>
    <cellStyle name="Note 2 2 2 2 11 3" xfId="21443"/>
    <cellStyle name="Note 2 2 2 2 11 4" xfId="48020"/>
    <cellStyle name="Note 2 2 2 2 12" xfId="21444"/>
    <cellStyle name="Note 2 2 2 2 12 2" xfId="21445"/>
    <cellStyle name="Note 2 2 2 2 12 3" xfId="21446"/>
    <cellStyle name="Note 2 2 2 2 12 4" xfId="48021"/>
    <cellStyle name="Note 2 2 2 2 13" xfId="21447"/>
    <cellStyle name="Note 2 2 2 2 13 2" xfId="21448"/>
    <cellStyle name="Note 2 2 2 2 13 3" xfId="21449"/>
    <cellStyle name="Note 2 2 2 2 13 4" xfId="48022"/>
    <cellStyle name="Note 2 2 2 2 14" xfId="21450"/>
    <cellStyle name="Note 2 2 2 2 14 2" xfId="21451"/>
    <cellStyle name="Note 2 2 2 2 14 3" xfId="21452"/>
    <cellStyle name="Note 2 2 2 2 14 4" xfId="48023"/>
    <cellStyle name="Note 2 2 2 2 15" xfId="21453"/>
    <cellStyle name="Note 2 2 2 2 15 2" xfId="21454"/>
    <cellStyle name="Note 2 2 2 2 15 3" xfId="21455"/>
    <cellStyle name="Note 2 2 2 2 15 4" xfId="48024"/>
    <cellStyle name="Note 2 2 2 2 16" xfId="21456"/>
    <cellStyle name="Note 2 2 2 2 16 2" xfId="21457"/>
    <cellStyle name="Note 2 2 2 2 16 3" xfId="21458"/>
    <cellStyle name="Note 2 2 2 2 16 4" xfId="48025"/>
    <cellStyle name="Note 2 2 2 2 17" xfId="21459"/>
    <cellStyle name="Note 2 2 2 2 17 2" xfId="21460"/>
    <cellStyle name="Note 2 2 2 2 17 3" xfId="21461"/>
    <cellStyle name="Note 2 2 2 2 17 4" xfId="48026"/>
    <cellStyle name="Note 2 2 2 2 18" xfId="21462"/>
    <cellStyle name="Note 2 2 2 2 18 2" xfId="21463"/>
    <cellStyle name="Note 2 2 2 2 18 3" xfId="21464"/>
    <cellStyle name="Note 2 2 2 2 18 4" xfId="48027"/>
    <cellStyle name="Note 2 2 2 2 19" xfId="21465"/>
    <cellStyle name="Note 2 2 2 2 19 2" xfId="21466"/>
    <cellStyle name="Note 2 2 2 2 19 3" xfId="21467"/>
    <cellStyle name="Note 2 2 2 2 19 4" xfId="48028"/>
    <cellStyle name="Note 2 2 2 2 2" xfId="21468"/>
    <cellStyle name="Note 2 2 2 2 2 10" xfId="21469"/>
    <cellStyle name="Note 2 2 2 2 2 10 2" xfId="21470"/>
    <cellStyle name="Note 2 2 2 2 2 10 3" xfId="21471"/>
    <cellStyle name="Note 2 2 2 2 2 10 4" xfId="48029"/>
    <cellStyle name="Note 2 2 2 2 2 11" xfId="21472"/>
    <cellStyle name="Note 2 2 2 2 2 11 2" xfId="21473"/>
    <cellStyle name="Note 2 2 2 2 2 11 3" xfId="21474"/>
    <cellStyle name="Note 2 2 2 2 2 11 4" xfId="48030"/>
    <cellStyle name="Note 2 2 2 2 2 12" xfId="21475"/>
    <cellStyle name="Note 2 2 2 2 2 12 2" xfId="21476"/>
    <cellStyle name="Note 2 2 2 2 2 12 3" xfId="21477"/>
    <cellStyle name="Note 2 2 2 2 2 12 4" xfId="48031"/>
    <cellStyle name="Note 2 2 2 2 2 13" xfId="21478"/>
    <cellStyle name="Note 2 2 2 2 2 13 2" xfId="21479"/>
    <cellStyle name="Note 2 2 2 2 2 13 3" xfId="21480"/>
    <cellStyle name="Note 2 2 2 2 2 13 4" xfId="48032"/>
    <cellStyle name="Note 2 2 2 2 2 14" xfId="21481"/>
    <cellStyle name="Note 2 2 2 2 2 14 2" xfId="21482"/>
    <cellStyle name="Note 2 2 2 2 2 14 3" xfId="21483"/>
    <cellStyle name="Note 2 2 2 2 2 14 4" xfId="48033"/>
    <cellStyle name="Note 2 2 2 2 2 15" xfId="21484"/>
    <cellStyle name="Note 2 2 2 2 2 15 2" xfId="21485"/>
    <cellStyle name="Note 2 2 2 2 2 15 3" xfId="21486"/>
    <cellStyle name="Note 2 2 2 2 2 15 4" xfId="48034"/>
    <cellStyle name="Note 2 2 2 2 2 16" xfId="21487"/>
    <cellStyle name="Note 2 2 2 2 2 16 2" xfId="21488"/>
    <cellStyle name="Note 2 2 2 2 2 16 3" xfId="21489"/>
    <cellStyle name="Note 2 2 2 2 2 16 4" xfId="48035"/>
    <cellStyle name="Note 2 2 2 2 2 17" xfId="21490"/>
    <cellStyle name="Note 2 2 2 2 2 17 2" xfId="21491"/>
    <cellStyle name="Note 2 2 2 2 2 17 3" xfId="21492"/>
    <cellStyle name="Note 2 2 2 2 2 17 4" xfId="48036"/>
    <cellStyle name="Note 2 2 2 2 2 18" xfId="21493"/>
    <cellStyle name="Note 2 2 2 2 2 18 2" xfId="21494"/>
    <cellStyle name="Note 2 2 2 2 2 18 3" xfId="21495"/>
    <cellStyle name="Note 2 2 2 2 2 18 4" xfId="48037"/>
    <cellStyle name="Note 2 2 2 2 2 19" xfId="21496"/>
    <cellStyle name="Note 2 2 2 2 2 19 2" xfId="21497"/>
    <cellStyle name="Note 2 2 2 2 2 19 3" xfId="21498"/>
    <cellStyle name="Note 2 2 2 2 2 19 4" xfId="48038"/>
    <cellStyle name="Note 2 2 2 2 2 2" xfId="21499"/>
    <cellStyle name="Note 2 2 2 2 2 2 10" xfId="21500"/>
    <cellStyle name="Note 2 2 2 2 2 2 10 2" xfId="21501"/>
    <cellStyle name="Note 2 2 2 2 2 2 10 3" xfId="21502"/>
    <cellStyle name="Note 2 2 2 2 2 2 10 4" xfId="48039"/>
    <cellStyle name="Note 2 2 2 2 2 2 11" xfId="21503"/>
    <cellStyle name="Note 2 2 2 2 2 2 11 2" xfId="21504"/>
    <cellStyle name="Note 2 2 2 2 2 2 11 3" xfId="21505"/>
    <cellStyle name="Note 2 2 2 2 2 2 11 4" xfId="48040"/>
    <cellStyle name="Note 2 2 2 2 2 2 12" xfId="21506"/>
    <cellStyle name="Note 2 2 2 2 2 2 12 2" xfId="21507"/>
    <cellStyle name="Note 2 2 2 2 2 2 12 3" xfId="21508"/>
    <cellStyle name="Note 2 2 2 2 2 2 12 4" xfId="48041"/>
    <cellStyle name="Note 2 2 2 2 2 2 13" xfId="21509"/>
    <cellStyle name="Note 2 2 2 2 2 2 13 2" xfId="21510"/>
    <cellStyle name="Note 2 2 2 2 2 2 13 3" xfId="21511"/>
    <cellStyle name="Note 2 2 2 2 2 2 13 4" xfId="48042"/>
    <cellStyle name="Note 2 2 2 2 2 2 14" xfId="21512"/>
    <cellStyle name="Note 2 2 2 2 2 2 14 2" xfId="21513"/>
    <cellStyle name="Note 2 2 2 2 2 2 14 3" xfId="21514"/>
    <cellStyle name="Note 2 2 2 2 2 2 14 4" xfId="48043"/>
    <cellStyle name="Note 2 2 2 2 2 2 15" xfId="21515"/>
    <cellStyle name="Note 2 2 2 2 2 2 15 2" xfId="21516"/>
    <cellStyle name="Note 2 2 2 2 2 2 15 3" xfId="21517"/>
    <cellStyle name="Note 2 2 2 2 2 2 15 4" xfId="48044"/>
    <cellStyle name="Note 2 2 2 2 2 2 16" xfId="21518"/>
    <cellStyle name="Note 2 2 2 2 2 2 16 2" xfId="21519"/>
    <cellStyle name="Note 2 2 2 2 2 2 16 3" xfId="21520"/>
    <cellStyle name="Note 2 2 2 2 2 2 16 4" xfId="48045"/>
    <cellStyle name="Note 2 2 2 2 2 2 17" xfId="21521"/>
    <cellStyle name="Note 2 2 2 2 2 2 17 2" xfId="21522"/>
    <cellStyle name="Note 2 2 2 2 2 2 17 3" xfId="21523"/>
    <cellStyle name="Note 2 2 2 2 2 2 17 4" xfId="48046"/>
    <cellStyle name="Note 2 2 2 2 2 2 18" xfId="21524"/>
    <cellStyle name="Note 2 2 2 2 2 2 18 2" xfId="21525"/>
    <cellStyle name="Note 2 2 2 2 2 2 18 3" xfId="21526"/>
    <cellStyle name="Note 2 2 2 2 2 2 18 4" xfId="48047"/>
    <cellStyle name="Note 2 2 2 2 2 2 19" xfId="21527"/>
    <cellStyle name="Note 2 2 2 2 2 2 19 2" xfId="21528"/>
    <cellStyle name="Note 2 2 2 2 2 2 19 3" xfId="21529"/>
    <cellStyle name="Note 2 2 2 2 2 2 19 4" xfId="48048"/>
    <cellStyle name="Note 2 2 2 2 2 2 2" xfId="21530"/>
    <cellStyle name="Note 2 2 2 2 2 2 2 10" xfId="21531"/>
    <cellStyle name="Note 2 2 2 2 2 2 2 10 2" xfId="21532"/>
    <cellStyle name="Note 2 2 2 2 2 2 2 10 3" xfId="21533"/>
    <cellStyle name="Note 2 2 2 2 2 2 2 10 4" xfId="48049"/>
    <cellStyle name="Note 2 2 2 2 2 2 2 11" xfId="21534"/>
    <cellStyle name="Note 2 2 2 2 2 2 2 11 2" xfId="21535"/>
    <cellStyle name="Note 2 2 2 2 2 2 2 11 3" xfId="21536"/>
    <cellStyle name="Note 2 2 2 2 2 2 2 11 4" xfId="48050"/>
    <cellStyle name="Note 2 2 2 2 2 2 2 12" xfId="21537"/>
    <cellStyle name="Note 2 2 2 2 2 2 2 12 2" xfId="21538"/>
    <cellStyle name="Note 2 2 2 2 2 2 2 12 3" xfId="21539"/>
    <cellStyle name="Note 2 2 2 2 2 2 2 12 4" xfId="48051"/>
    <cellStyle name="Note 2 2 2 2 2 2 2 13" xfId="21540"/>
    <cellStyle name="Note 2 2 2 2 2 2 2 13 2" xfId="21541"/>
    <cellStyle name="Note 2 2 2 2 2 2 2 13 3" xfId="21542"/>
    <cellStyle name="Note 2 2 2 2 2 2 2 13 4" xfId="48052"/>
    <cellStyle name="Note 2 2 2 2 2 2 2 14" xfId="21543"/>
    <cellStyle name="Note 2 2 2 2 2 2 2 14 2" xfId="21544"/>
    <cellStyle name="Note 2 2 2 2 2 2 2 14 3" xfId="21545"/>
    <cellStyle name="Note 2 2 2 2 2 2 2 14 4" xfId="48053"/>
    <cellStyle name="Note 2 2 2 2 2 2 2 15" xfId="21546"/>
    <cellStyle name="Note 2 2 2 2 2 2 2 15 2" xfId="21547"/>
    <cellStyle name="Note 2 2 2 2 2 2 2 15 3" xfId="21548"/>
    <cellStyle name="Note 2 2 2 2 2 2 2 15 4" xfId="48054"/>
    <cellStyle name="Note 2 2 2 2 2 2 2 16" xfId="21549"/>
    <cellStyle name="Note 2 2 2 2 2 2 2 16 2" xfId="21550"/>
    <cellStyle name="Note 2 2 2 2 2 2 2 16 3" xfId="21551"/>
    <cellStyle name="Note 2 2 2 2 2 2 2 16 4" xfId="48055"/>
    <cellStyle name="Note 2 2 2 2 2 2 2 17" xfId="21552"/>
    <cellStyle name="Note 2 2 2 2 2 2 2 17 2" xfId="21553"/>
    <cellStyle name="Note 2 2 2 2 2 2 2 17 3" xfId="21554"/>
    <cellStyle name="Note 2 2 2 2 2 2 2 17 4" xfId="48056"/>
    <cellStyle name="Note 2 2 2 2 2 2 2 18" xfId="21555"/>
    <cellStyle name="Note 2 2 2 2 2 2 2 18 2" xfId="21556"/>
    <cellStyle name="Note 2 2 2 2 2 2 2 18 3" xfId="21557"/>
    <cellStyle name="Note 2 2 2 2 2 2 2 18 4" xfId="48057"/>
    <cellStyle name="Note 2 2 2 2 2 2 2 19" xfId="21558"/>
    <cellStyle name="Note 2 2 2 2 2 2 2 19 2" xfId="21559"/>
    <cellStyle name="Note 2 2 2 2 2 2 2 19 3" xfId="21560"/>
    <cellStyle name="Note 2 2 2 2 2 2 2 19 4" xfId="48058"/>
    <cellStyle name="Note 2 2 2 2 2 2 2 2" xfId="21561"/>
    <cellStyle name="Note 2 2 2 2 2 2 2 2 10" xfId="21562"/>
    <cellStyle name="Note 2 2 2 2 2 2 2 2 10 2" xfId="21563"/>
    <cellStyle name="Note 2 2 2 2 2 2 2 2 10 3" xfId="21564"/>
    <cellStyle name="Note 2 2 2 2 2 2 2 2 10 4" xfId="48059"/>
    <cellStyle name="Note 2 2 2 2 2 2 2 2 11" xfId="21565"/>
    <cellStyle name="Note 2 2 2 2 2 2 2 2 11 2" xfId="21566"/>
    <cellStyle name="Note 2 2 2 2 2 2 2 2 11 3" xfId="21567"/>
    <cellStyle name="Note 2 2 2 2 2 2 2 2 11 4" xfId="48060"/>
    <cellStyle name="Note 2 2 2 2 2 2 2 2 12" xfId="21568"/>
    <cellStyle name="Note 2 2 2 2 2 2 2 2 12 2" xfId="21569"/>
    <cellStyle name="Note 2 2 2 2 2 2 2 2 12 3" xfId="21570"/>
    <cellStyle name="Note 2 2 2 2 2 2 2 2 12 4" xfId="48061"/>
    <cellStyle name="Note 2 2 2 2 2 2 2 2 13" xfId="21571"/>
    <cellStyle name="Note 2 2 2 2 2 2 2 2 13 2" xfId="21572"/>
    <cellStyle name="Note 2 2 2 2 2 2 2 2 13 3" xfId="21573"/>
    <cellStyle name="Note 2 2 2 2 2 2 2 2 13 4" xfId="48062"/>
    <cellStyle name="Note 2 2 2 2 2 2 2 2 14" xfId="21574"/>
    <cellStyle name="Note 2 2 2 2 2 2 2 2 14 2" xfId="21575"/>
    <cellStyle name="Note 2 2 2 2 2 2 2 2 14 3" xfId="21576"/>
    <cellStyle name="Note 2 2 2 2 2 2 2 2 14 4" xfId="48063"/>
    <cellStyle name="Note 2 2 2 2 2 2 2 2 15" xfId="21577"/>
    <cellStyle name="Note 2 2 2 2 2 2 2 2 15 2" xfId="21578"/>
    <cellStyle name="Note 2 2 2 2 2 2 2 2 15 3" xfId="21579"/>
    <cellStyle name="Note 2 2 2 2 2 2 2 2 15 4" xfId="48064"/>
    <cellStyle name="Note 2 2 2 2 2 2 2 2 16" xfId="21580"/>
    <cellStyle name="Note 2 2 2 2 2 2 2 2 16 2" xfId="21581"/>
    <cellStyle name="Note 2 2 2 2 2 2 2 2 16 3" xfId="21582"/>
    <cellStyle name="Note 2 2 2 2 2 2 2 2 16 4" xfId="48065"/>
    <cellStyle name="Note 2 2 2 2 2 2 2 2 17" xfId="21583"/>
    <cellStyle name="Note 2 2 2 2 2 2 2 2 17 2" xfId="21584"/>
    <cellStyle name="Note 2 2 2 2 2 2 2 2 17 3" xfId="21585"/>
    <cellStyle name="Note 2 2 2 2 2 2 2 2 17 4" xfId="48066"/>
    <cellStyle name="Note 2 2 2 2 2 2 2 2 18" xfId="21586"/>
    <cellStyle name="Note 2 2 2 2 2 2 2 2 18 2" xfId="21587"/>
    <cellStyle name="Note 2 2 2 2 2 2 2 2 18 3" xfId="21588"/>
    <cellStyle name="Note 2 2 2 2 2 2 2 2 18 4" xfId="48067"/>
    <cellStyle name="Note 2 2 2 2 2 2 2 2 19" xfId="21589"/>
    <cellStyle name="Note 2 2 2 2 2 2 2 2 19 2" xfId="21590"/>
    <cellStyle name="Note 2 2 2 2 2 2 2 2 19 3" xfId="21591"/>
    <cellStyle name="Note 2 2 2 2 2 2 2 2 19 4" xfId="48068"/>
    <cellStyle name="Note 2 2 2 2 2 2 2 2 2" xfId="21592"/>
    <cellStyle name="Note 2 2 2 2 2 2 2 2 2 2" xfId="21593"/>
    <cellStyle name="Note 2 2 2 2 2 2 2 2 2 3" xfId="21594"/>
    <cellStyle name="Note 2 2 2 2 2 2 2 2 2 4" xfId="48069"/>
    <cellStyle name="Note 2 2 2 2 2 2 2 2 20" xfId="21595"/>
    <cellStyle name="Note 2 2 2 2 2 2 2 2 20 2" xfId="21596"/>
    <cellStyle name="Note 2 2 2 2 2 2 2 2 20 3" xfId="48070"/>
    <cellStyle name="Note 2 2 2 2 2 2 2 2 20 4" xfId="48071"/>
    <cellStyle name="Note 2 2 2 2 2 2 2 2 21" xfId="48072"/>
    <cellStyle name="Note 2 2 2 2 2 2 2 2 22" xfId="48073"/>
    <cellStyle name="Note 2 2 2 2 2 2 2 2 3" xfId="21597"/>
    <cellStyle name="Note 2 2 2 2 2 2 2 2 3 2" xfId="21598"/>
    <cellStyle name="Note 2 2 2 2 2 2 2 2 3 3" xfId="21599"/>
    <cellStyle name="Note 2 2 2 2 2 2 2 2 3 4" xfId="48074"/>
    <cellStyle name="Note 2 2 2 2 2 2 2 2 4" xfId="21600"/>
    <cellStyle name="Note 2 2 2 2 2 2 2 2 4 2" xfId="21601"/>
    <cellStyle name="Note 2 2 2 2 2 2 2 2 4 3" xfId="21602"/>
    <cellStyle name="Note 2 2 2 2 2 2 2 2 4 4" xfId="48075"/>
    <cellStyle name="Note 2 2 2 2 2 2 2 2 5" xfId="21603"/>
    <cellStyle name="Note 2 2 2 2 2 2 2 2 5 2" xfId="21604"/>
    <cellStyle name="Note 2 2 2 2 2 2 2 2 5 3" xfId="21605"/>
    <cellStyle name="Note 2 2 2 2 2 2 2 2 5 4" xfId="48076"/>
    <cellStyle name="Note 2 2 2 2 2 2 2 2 6" xfId="21606"/>
    <cellStyle name="Note 2 2 2 2 2 2 2 2 6 2" xfId="21607"/>
    <cellStyle name="Note 2 2 2 2 2 2 2 2 6 3" xfId="21608"/>
    <cellStyle name="Note 2 2 2 2 2 2 2 2 6 4" xfId="48077"/>
    <cellStyle name="Note 2 2 2 2 2 2 2 2 7" xfId="21609"/>
    <cellStyle name="Note 2 2 2 2 2 2 2 2 7 2" xfId="21610"/>
    <cellStyle name="Note 2 2 2 2 2 2 2 2 7 3" xfId="21611"/>
    <cellStyle name="Note 2 2 2 2 2 2 2 2 7 4" xfId="48078"/>
    <cellStyle name="Note 2 2 2 2 2 2 2 2 8" xfId="21612"/>
    <cellStyle name="Note 2 2 2 2 2 2 2 2 8 2" xfId="21613"/>
    <cellStyle name="Note 2 2 2 2 2 2 2 2 8 3" xfId="21614"/>
    <cellStyle name="Note 2 2 2 2 2 2 2 2 8 4" xfId="48079"/>
    <cellStyle name="Note 2 2 2 2 2 2 2 2 9" xfId="21615"/>
    <cellStyle name="Note 2 2 2 2 2 2 2 2 9 2" xfId="21616"/>
    <cellStyle name="Note 2 2 2 2 2 2 2 2 9 3" xfId="21617"/>
    <cellStyle name="Note 2 2 2 2 2 2 2 2 9 4" xfId="48080"/>
    <cellStyle name="Note 2 2 2 2 2 2 2 20" xfId="21618"/>
    <cellStyle name="Note 2 2 2 2 2 2 2 20 2" xfId="21619"/>
    <cellStyle name="Note 2 2 2 2 2 2 2 20 3" xfId="21620"/>
    <cellStyle name="Note 2 2 2 2 2 2 2 20 4" xfId="48081"/>
    <cellStyle name="Note 2 2 2 2 2 2 2 21" xfId="21621"/>
    <cellStyle name="Note 2 2 2 2 2 2 2 21 2" xfId="21622"/>
    <cellStyle name="Note 2 2 2 2 2 2 2 21 3" xfId="48082"/>
    <cellStyle name="Note 2 2 2 2 2 2 2 21 4" xfId="48083"/>
    <cellStyle name="Note 2 2 2 2 2 2 2 22" xfId="48084"/>
    <cellStyle name="Note 2 2 2 2 2 2 2 23" xfId="48085"/>
    <cellStyle name="Note 2 2 2 2 2 2 2 3" xfId="21623"/>
    <cellStyle name="Note 2 2 2 2 2 2 2 3 2" xfId="21624"/>
    <cellStyle name="Note 2 2 2 2 2 2 2 3 3" xfId="21625"/>
    <cellStyle name="Note 2 2 2 2 2 2 2 3 4" xfId="48086"/>
    <cellStyle name="Note 2 2 2 2 2 2 2 4" xfId="21626"/>
    <cellStyle name="Note 2 2 2 2 2 2 2 4 2" xfId="21627"/>
    <cellStyle name="Note 2 2 2 2 2 2 2 4 3" xfId="21628"/>
    <cellStyle name="Note 2 2 2 2 2 2 2 4 4" xfId="48087"/>
    <cellStyle name="Note 2 2 2 2 2 2 2 5" xfId="21629"/>
    <cellStyle name="Note 2 2 2 2 2 2 2 5 2" xfId="21630"/>
    <cellStyle name="Note 2 2 2 2 2 2 2 5 3" xfId="21631"/>
    <cellStyle name="Note 2 2 2 2 2 2 2 5 4" xfId="48088"/>
    <cellStyle name="Note 2 2 2 2 2 2 2 6" xfId="21632"/>
    <cellStyle name="Note 2 2 2 2 2 2 2 6 2" xfId="21633"/>
    <cellStyle name="Note 2 2 2 2 2 2 2 6 3" xfId="21634"/>
    <cellStyle name="Note 2 2 2 2 2 2 2 6 4" xfId="48089"/>
    <cellStyle name="Note 2 2 2 2 2 2 2 7" xfId="21635"/>
    <cellStyle name="Note 2 2 2 2 2 2 2 7 2" xfId="21636"/>
    <cellStyle name="Note 2 2 2 2 2 2 2 7 3" xfId="21637"/>
    <cellStyle name="Note 2 2 2 2 2 2 2 7 4" xfId="48090"/>
    <cellStyle name="Note 2 2 2 2 2 2 2 8" xfId="21638"/>
    <cellStyle name="Note 2 2 2 2 2 2 2 8 2" xfId="21639"/>
    <cellStyle name="Note 2 2 2 2 2 2 2 8 3" xfId="21640"/>
    <cellStyle name="Note 2 2 2 2 2 2 2 8 4" xfId="48091"/>
    <cellStyle name="Note 2 2 2 2 2 2 2 9" xfId="21641"/>
    <cellStyle name="Note 2 2 2 2 2 2 2 9 2" xfId="21642"/>
    <cellStyle name="Note 2 2 2 2 2 2 2 9 3" xfId="21643"/>
    <cellStyle name="Note 2 2 2 2 2 2 2 9 4" xfId="48092"/>
    <cellStyle name="Note 2 2 2 2 2 2 20" xfId="21644"/>
    <cellStyle name="Note 2 2 2 2 2 2 20 2" xfId="21645"/>
    <cellStyle name="Note 2 2 2 2 2 2 20 3" xfId="21646"/>
    <cellStyle name="Note 2 2 2 2 2 2 20 4" xfId="48093"/>
    <cellStyle name="Note 2 2 2 2 2 2 21" xfId="21647"/>
    <cellStyle name="Note 2 2 2 2 2 2 21 2" xfId="21648"/>
    <cellStyle name="Note 2 2 2 2 2 2 21 3" xfId="48094"/>
    <cellStyle name="Note 2 2 2 2 2 2 21 4" xfId="48095"/>
    <cellStyle name="Note 2 2 2 2 2 2 22" xfId="48096"/>
    <cellStyle name="Note 2 2 2 2 2 2 23" xfId="48097"/>
    <cellStyle name="Note 2 2 2 2 2 2 3" xfId="21649"/>
    <cellStyle name="Note 2 2 2 2 2 2 3 2" xfId="21650"/>
    <cellStyle name="Note 2 2 2 2 2 2 3 3" xfId="21651"/>
    <cellStyle name="Note 2 2 2 2 2 2 3 4" xfId="48098"/>
    <cellStyle name="Note 2 2 2 2 2 2 4" xfId="21652"/>
    <cellStyle name="Note 2 2 2 2 2 2 4 2" xfId="21653"/>
    <cellStyle name="Note 2 2 2 2 2 2 4 3" xfId="21654"/>
    <cellStyle name="Note 2 2 2 2 2 2 4 4" xfId="48099"/>
    <cellStyle name="Note 2 2 2 2 2 2 5" xfId="21655"/>
    <cellStyle name="Note 2 2 2 2 2 2 5 2" xfId="21656"/>
    <cellStyle name="Note 2 2 2 2 2 2 5 3" xfId="21657"/>
    <cellStyle name="Note 2 2 2 2 2 2 5 4" xfId="48100"/>
    <cellStyle name="Note 2 2 2 2 2 2 6" xfId="21658"/>
    <cellStyle name="Note 2 2 2 2 2 2 6 2" xfId="21659"/>
    <cellStyle name="Note 2 2 2 2 2 2 6 3" xfId="21660"/>
    <cellStyle name="Note 2 2 2 2 2 2 6 4" xfId="48101"/>
    <cellStyle name="Note 2 2 2 2 2 2 7" xfId="21661"/>
    <cellStyle name="Note 2 2 2 2 2 2 7 2" xfId="21662"/>
    <cellStyle name="Note 2 2 2 2 2 2 7 3" xfId="21663"/>
    <cellStyle name="Note 2 2 2 2 2 2 7 4" xfId="48102"/>
    <cellStyle name="Note 2 2 2 2 2 2 8" xfId="21664"/>
    <cellStyle name="Note 2 2 2 2 2 2 8 2" xfId="21665"/>
    <cellStyle name="Note 2 2 2 2 2 2 8 3" xfId="21666"/>
    <cellStyle name="Note 2 2 2 2 2 2 8 4" xfId="48103"/>
    <cellStyle name="Note 2 2 2 2 2 2 9" xfId="21667"/>
    <cellStyle name="Note 2 2 2 2 2 2 9 2" xfId="21668"/>
    <cellStyle name="Note 2 2 2 2 2 2 9 3" xfId="21669"/>
    <cellStyle name="Note 2 2 2 2 2 2 9 4" xfId="48104"/>
    <cellStyle name="Note 2 2 2 2 2 20" xfId="21670"/>
    <cellStyle name="Note 2 2 2 2 2 20 2" xfId="21671"/>
    <cellStyle name="Note 2 2 2 2 2 20 3" xfId="21672"/>
    <cellStyle name="Note 2 2 2 2 2 20 4" xfId="48105"/>
    <cellStyle name="Note 2 2 2 2 2 21" xfId="21673"/>
    <cellStyle name="Note 2 2 2 2 2 21 2" xfId="21674"/>
    <cellStyle name="Note 2 2 2 2 2 21 3" xfId="48106"/>
    <cellStyle name="Note 2 2 2 2 2 21 4" xfId="48107"/>
    <cellStyle name="Note 2 2 2 2 2 22" xfId="48108"/>
    <cellStyle name="Note 2 2 2 2 2 23" xfId="48109"/>
    <cellStyle name="Note 2 2 2 2 2 3" xfId="21675"/>
    <cellStyle name="Note 2 2 2 2 2 3 2" xfId="21676"/>
    <cellStyle name="Note 2 2 2 2 2 3 3" xfId="21677"/>
    <cellStyle name="Note 2 2 2 2 2 3 4" xfId="48110"/>
    <cellStyle name="Note 2 2 2 2 2 4" xfId="21678"/>
    <cellStyle name="Note 2 2 2 2 2 4 2" xfId="21679"/>
    <cellStyle name="Note 2 2 2 2 2 4 3" xfId="21680"/>
    <cellStyle name="Note 2 2 2 2 2 4 4" xfId="48111"/>
    <cellStyle name="Note 2 2 2 2 2 5" xfId="21681"/>
    <cellStyle name="Note 2 2 2 2 2 5 2" xfId="21682"/>
    <cellStyle name="Note 2 2 2 2 2 5 3" xfId="21683"/>
    <cellStyle name="Note 2 2 2 2 2 5 4" xfId="48112"/>
    <cellStyle name="Note 2 2 2 2 2 6" xfId="21684"/>
    <cellStyle name="Note 2 2 2 2 2 6 2" xfId="21685"/>
    <cellStyle name="Note 2 2 2 2 2 6 3" xfId="21686"/>
    <cellStyle name="Note 2 2 2 2 2 6 4" xfId="48113"/>
    <cellStyle name="Note 2 2 2 2 2 7" xfId="21687"/>
    <cellStyle name="Note 2 2 2 2 2 7 2" xfId="21688"/>
    <cellStyle name="Note 2 2 2 2 2 7 3" xfId="21689"/>
    <cellStyle name="Note 2 2 2 2 2 7 4" xfId="48114"/>
    <cellStyle name="Note 2 2 2 2 2 8" xfId="21690"/>
    <cellStyle name="Note 2 2 2 2 2 8 2" xfId="21691"/>
    <cellStyle name="Note 2 2 2 2 2 8 3" xfId="21692"/>
    <cellStyle name="Note 2 2 2 2 2 8 4" xfId="48115"/>
    <cellStyle name="Note 2 2 2 2 2 9" xfId="21693"/>
    <cellStyle name="Note 2 2 2 2 2 9 2" xfId="21694"/>
    <cellStyle name="Note 2 2 2 2 2 9 3" xfId="21695"/>
    <cellStyle name="Note 2 2 2 2 2 9 4" xfId="48116"/>
    <cellStyle name="Note 2 2 2 2 20" xfId="21696"/>
    <cellStyle name="Note 2 2 2 2 20 2" xfId="21697"/>
    <cellStyle name="Note 2 2 2 2 20 3" xfId="21698"/>
    <cellStyle name="Note 2 2 2 2 20 4" xfId="48117"/>
    <cellStyle name="Note 2 2 2 2 21" xfId="21699"/>
    <cellStyle name="Note 2 2 2 2 21 2" xfId="21700"/>
    <cellStyle name="Note 2 2 2 2 21 3" xfId="48118"/>
    <cellStyle name="Note 2 2 2 2 21 4" xfId="48119"/>
    <cellStyle name="Note 2 2 2 2 22" xfId="48120"/>
    <cellStyle name="Note 2 2 2 2 23" xfId="48121"/>
    <cellStyle name="Note 2 2 2 2 3" xfId="21701"/>
    <cellStyle name="Note 2 2 2 2 3 2" xfId="21702"/>
    <cellStyle name="Note 2 2 2 2 3 3" xfId="21703"/>
    <cellStyle name="Note 2 2 2 2 3 4" xfId="48122"/>
    <cellStyle name="Note 2 2 2 2 4" xfId="21704"/>
    <cellStyle name="Note 2 2 2 2 4 2" xfId="21705"/>
    <cellStyle name="Note 2 2 2 2 4 3" xfId="21706"/>
    <cellStyle name="Note 2 2 2 2 4 4" xfId="48123"/>
    <cellStyle name="Note 2 2 2 2 5" xfId="21707"/>
    <cellStyle name="Note 2 2 2 2 5 2" xfId="21708"/>
    <cellStyle name="Note 2 2 2 2 5 3" xfId="21709"/>
    <cellStyle name="Note 2 2 2 2 5 4" xfId="48124"/>
    <cellStyle name="Note 2 2 2 2 6" xfId="21710"/>
    <cellStyle name="Note 2 2 2 2 6 2" xfId="21711"/>
    <cellStyle name="Note 2 2 2 2 6 3" xfId="21712"/>
    <cellStyle name="Note 2 2 2 2 6 4" xfId="48125"/>
    <cellStyle name="Note 2 2 2 2 7" xfId="21713"/>
    <cellStyle name="Note 2 2 2 2 7 2" xfId="21714"/>
    <cellStyle name="Note 2 2 2 2 7 3" xfId="21715"/>
    <cellStyle name="Note 2 2 2 2 7 4" xfId="48126"/>
    <cellStyle name="Note 2 2 2 2 8" xfId="21716"/>
    <cellStyle name="Note 2 2 2 2 8 2" xfId="21717"/>
    <cellStyle name="Note 2 2 2 2 8 3" xfId="21718"/>
    <cellStyle name="Note 2 2 2 2 8 4" xfId="48127"/>
    <cellStyle name="Note 2 2 2 2 9" xfId="21719"/>
    <cellStyle name="Note 2 2 2 2 9 2" xfId="21720"/>
    <cellStyle name="Note 2 2 2 2 9 3" xfId="21721"/>
    <cellStyle name="Note 2 2 2 2 9 4" xfId="48128"/>
    <cellStyle name="Note 2 2 2 3" xfId="21722"/>
    <cellStyle name="Note 2 2 2 3 10" xfId="21723"/>
    <cellStyle name="Note 2 2 2 3 10 2" xfId="21724"/>
    <cellStyle name="Note 2 2 2 3 10 3" xfId="21725"/>
    <cellStyle name="Note 2 2 2 3 10 4" xfId="48129"/>
    <cellStyle name="Note 2 2 2 3 11" xfId="21726"/>
    <cellStyle name="Note 2 2 2 3 11 2" xfId="21727"/>
    <cellStyle name="Note 2 2 2 3 11 3" xfId="21728"/>
    <cellStyle name="Note 2 2 2 3 11 4" xfId="48130"/>
    <cellStyle name="Note 2 2 2 3 12" xfId="21729"/>
    <cellStyle name="Note 2 2 2 3 12 2" xfId="21730"/>
    <cellStyle name="Note 2 2 2 3 12 3" xfId="21731"/>
    <cellStyle name="Note 2 2 2 3 12 4" xfId="48131"/>
    <cellStyle name="Note 2 2 2 3 13" xfId="21732"/>
    <cellStyle name="Note 2 2 2 3 13 2" xfId="21733"/>
    <cellStyle name="Note 2 2 2 3 13 3" xfId="21734"/>
    <cellStyle name="Note 2 2 2 3 13 4" xfId="48132"/>
    <cellStyle name="Note 2 2 2 3 14" xfId="21735"/>
    <cellStyle name="Note 2 2 2 3 14 2" xfId="21736"/>
    <cellStyle name="Note 2 2 2 3 14 3" xfId="21737"/>
    <cellStyle name="Note 2 2 2 3 14 4" xfId="48133"/>
    <cellStyle name="Note 2 2 2 3 15" xfId="21738"/>
    <cellStyle name="Note 2 2 2 3 15 2" xfId="21739"/>
    <cellStyle name="Note 2 2 2 3 15 3" xfId="21740"/>
    <cellStyle name="Note 2 2 2 3 15 4" xfId="48134"/>
    <cellStyle name="Note 2 2 2 3 16" xfId="21741"/>
    <cellStyle name="Note 2 2 2 3 16 2" xfId="21742"/>
    <cellStyle name="Note 2 2 2 3 16 3" xfId="21743"/>
    <cellStyle name="Note 2 2 2 3 16 4" xfId="48135"/>
    <cellStyle name="Note 2 2 2 3 17" xfId="21744"/>
    <cellStyle name="Note 2 2 2 3 17 2" xfId="21745"/>
    <cellStyle name="Note 2 2 2 3 17 3" xfId="21746"/>
    <cellStyle name="Note 2 2 2 3 17 4" xfId="48136"/>
    <cellStyle name="Note 2 2 2 3 18" xfId="21747"/>
    <cellStyle name="Note 2 2 2 3 18 2" xfId="21748"/>
    <cellStyle name="Note 2 2 2 3 18 3" xfId="21749"/>
    <cellStyle name="Note 2 2 2 3 18 4" xfId="48137"/>
    <cellStyle name="Note 2 2 2 3 19" xfId="21750"/>
    <cellStyle name="Note 2 2 2 3 19 2" xfId="21751"/>
    <cellStyle name="Note 2 2 2 3 19 3" xfId="21752"/>
    <cellStyle name="Note 2 2 2 3 19 4" xfId="48138"/>
    <cellStyle name="Note 2 2 2 3 2" xfId="21753"/>
    <cellStyle name="Note 2 2 2 3 2 2" xfId="21754"/>
    <cellStyle name="Note 2 2 2 3 2 3" xfId="21755"/>
    <cellStyle name="Note 2 2 2 3 2 4" xfId="48139"/>
    <cellStyle name="Note 2 2 2 3 20" xfId="21756"/>
    <cellStyle name="Note 2 2 2 3 20 2" xfId="21757"/>
    <cellStyle name="Note 2 2 2 3 20 3" xfId="48140"/>
    <cellStyle name="Note 2 2 2 3 20 4" xfId="48141"/>
    <cellStyle name="Note 2 2 2 3 21" xfId="48142"/>
    <cellStyle name="Note 2 2 2 3 22" xfId="48143"/>
    <cellStyle name="Note 2 2 2 3 3" xfId="21758"/>
    <cellStyle name="Note 2 2 2 3 3 2" xfId="21759"/>
    <cellStyle name="Note 2 2 2 3 3 3" xfId="21760"/>
    <cellStyle name="Note 2 2 2 3 3 4" xfId="48144"/>
    <cellStyle name="Note 2 2 2 3 4" xfId="21761"/>
    <cellStyle name="Note 2 2 2 3 4 2" xfId="21762"/>
    <cellStyle name="Note 2 2 2 3 4 3" xfId="21763"/>
    <cellStyle name="Note 2 2 2 3 4 4" xfId="48145"/>
    <cellStyle name="Note 2 2 2 3 5" xfId="21764"/>
    <cellStyle name="Note 2 2 2 3 5 2" xfId="21765"/>
    <cellStyle name="Note 2 2 2 3 5 3" xfId="21766"/>
    <cellStyle name="Note 2 2 2 3 5 4" xfId="48146"/>
    <cellStyle name="Note 2 2 2 3 6" xfId="21767"/>
    <cellStyle name="Note 2 2 2 3 6 2" xfId="21768"/>
    <cellStyle name="Note 2 2 2 3 6 3" xfId="21769"/>
    <cellStyle name="Note 2 2 2 3 6 4" xfId="48147"/>
    <cellStyle name="Note 2 2 2 3 7" xfId="21770"/>
    <cellStyle name="Note 2 2 2 3 7 2" xfId="21771"/>
    <cellStyle name="Note 2 2 2 3 7 3" xfId="21772"/>
    <cellStyle name="Note 2 2 2 3 7 4" xfId="48148"/>
    <cellStyle name="Note 2 2 2 3 8" xfId="21773"/>
    <cellStyle name="Note 2 2 2 3 8 2" xfId="21774"/>
    <cellStyle name="Note 2 2 2 3 8 3" xfId="21775"/>
    <cellStyle name="Note 2 2 2 3 8 4" xfId="48149"/>
    <cellStyle name="Note 2 2 2 3 9" xfId="21776"/>
    <cellStyle name="Note 2 2 2 3 9 2" xfId="21777"/>
    <cellStyle name="Note 2 2 2 3 9 3" xfId="21778"/>
    <cellStyle name="Note 2 2 2 3 9 4" xfId="48150"/>
    <cellStyle name="Note 2 2 2 4" xfId="21779"/>
    <cellStyle name="Note 2 2 2 4 10" xfId="21780"/>
    <cellStyle name="Note 2 2 2 4 10 2" xfId="21781"/>
    <cellStyle name="Note 2 2 2 4 10 3" xfId="21782"/>
    <cellStyle name="Note 2 2 2 4 10 4" xfId="48151"/>
    <cellStyle name="Note 2 2 2 4 11" xfId="21783"/>
    <cellStyle name="Note 2 2 2 4 11 2" xfId="21784"/>
    <cellStyle name="Note 2 2 2 4 11 3" xfId="21785"/>
    <cellStyle name="Note 2 2 2 4 11 4" xfId="48152"/>
    <cellStyle name="Note 2 2 2 4 12" xfId="21786"/>
    <cellStyle name="Note 2 2 2 4 12 2" xfId="21787"/>
    <cellStyle name="Note 2 2 2 4 12 3" xfId="21788"/>
    <cellStyle name="Note 2 2 2 4 12 4" xfId="48153"/>
    <cellStyle name="Note 2 2 2 4 13" xfId="21789"/>
    <cellStyle name="Note 2 2 2 4 13 2" xfId="21790"/>
    <cellStyle name="Note 2 2 2 4 13 3" xfId="21791"/>
    <cellStyle name="Note 2 2 2 4 13 4" xfId="48154"/>
    <cellStyle name="Note 2 2 2 4 14" xfId="21792"/>
    <cellStyle name="Note 2 2 2 4 14 2" xfId="21793"/>
    <cellStyle name="Note 2 2 2 4 14 3" xfId="21794"/>
    <cellStyle name="Note 2 2 2 4 14 4" xfId="48155"/>
    <cellStyle name="Note 2 2 2 4 15" xfId="21795"/>
    <cellStyle name="Note 2 2 2 4 15 2" xfId="21796"/>
    <cellStyle name="Note 2 2 2 4 15 3" xfId="21797"/>
    <cellStyle name="Note 2 2 2 4 15 4" xfId="48156"/>
    <cellStyle name="Note 2 2 2 4 16" xfId="21798"/>
    <cellStyle name="Note 2 2 2 4 16 2" xfId="21799"/>
    <cellStyle name="Note 2 2 2 4 16 3" xfId="21800"/>
    <cellStyle name="Note 2 2 2 4 16 4" xfId="48157"/>
    <cellStyle name="Note 2 2 2 4 17" xfId="21801"/>
    <cellStyle name="Note 2 2 2 4 17 2" xfId="21802"/>
    <cellStyle name="Note 2 2 2 4 17 3" xfId="21803"/>
    <cellStyle name="Note 2 2 2 4 17 4" xfId="48158"/>
    <cellStyle name="Note 2 2 2 4 18" xfId="21804"/>
    <cellStyle name="Note 2 2 2 4 18 2" xfId="21805"/>
    <cellStyle name="Note 2 2 2 4 18 3" xfId="21806"/>
    <cellStyle name="Note 2 2 2 4 18 4" xfId="48159"/>
    <cellStyle name="Note 2 2 2 4 19" xfId="21807"/>
    <cellStyle name="Note 2 2 2 4 19 2" xfId="21808"/>
    <cellStyle name="Note 2 2 2 4 19 3" xfId="21809"/>
    <cellStyle name="Note 2 2 2 4 19 4" xfId="48160"/>
    <cellStyle name="Note 2 2 2 4 2" xfId="21810"/>
    <cellStyle name="Note 2 2 2 4 2 2" xfId="21811"/>
    <cellStyle name="Note 2 2 2 4 2 3" xfId="21812"/>
    <cellStyle name="Note 2 2 2 4 2 4" xfId="48161"/>
    <cellStyle name="Note 2 2 2 4 20" xfId="21813"/>
    <cellStyle name="Note 2 2 2 4 20 2" xfId="21814"/>
    <cellStyle name="Note 2 2 2 4 20 3" xfId="48162"/>
    <cellStyle name="Note 2 2 2 4 20 4" xfId="48163"/>
    <cellStyle name="Note 2 2 2 4 21" xfId="48164"/>
    <cellStyle name="Note 2 2 2 4 22" xfId="48165"/>
    <cellStyle name="Note 2 2 2 4 3" xfId="21815"/>
    <cellStyle name="Note 2 2 2 4 3 2" xfId="21816"/>
    <cellStyle name="Note 2 2 2 4 3 3" xfId="21817"/>
    <cellStyle name="Note 2 2 2 4 3 4" xfId="48166"/>
    <cellStyle name="Note 2 2 2 4 4" xfId="21818"/>
    <cellStyle name="Note 2 2 2 4 4 2" xfId="21819"/>
    <cellStyle name="Note 2 2 2 4 4 3" xfId="21820"/>
    <cellStyle name="Note 2 2 2 4 4 4" xfId="48167"/>
    <cellStyle name="Note 2 2 2 4 5" xfId="21821"/>
    <cellStyle name="Note 2 2 2 4 5 2" xfId="21822"/>
    <cellStyle name="Note 2 2 2 4 5 3" xfId="21823"/>
    <cellStyle name="Note 2 2 2 4 5 4" xfId="48168"/>
    <cellStyle name="Note 2 2 2 4 6" xfId="21824"/>
    <cellStyle name="Note 2 2 2 4 6 2" xfId="21825"/>
    <cellStyle name="Note 2 2 2 4 6 3" xfId="21826"/>
    <cellStyle name="Note 2 2 2 4 6 4" xfId="48169"/>
    <cellStyle name="Note 2 2 2 4 7" xfId="21827"/>
    <cellStyle name="Note 2 2 2 4 7 2" xfId="21828"/>
    <cellStyle name="Note 2 2 2 4 7 3" xfId="21829"/>
    <cellStyle name="Note 2 2 2 4 7 4" xfId="48170"/>
    <cellStyle name="Note 2 2 2 4 8" xfId="21830"/>
    <cellStyle name="Note 2 2 2 4 8 2" xfId="21831"/>
    <cellStyle name="Note 2 2 2 4 8 3" xfId="21832"/>
    <cellStyle name="Note 2 2 2 4 8 4" xfId="48171"/>
    <cellStyle name="Note 2 2 2 4 9" xfId="21833"/>
    <cellStyle name="Note 2 2 2 4 9 2" xfId="21834"/>
    <cellStyle name="Note 2 2 2 4 9 3" xfId="21835"/>
    <cellStyle name="Note 2 2 2 4 9 4" xfId="48172"/>
    <cellStyle name="Note 2 2 2 5" xfId="21836"/>
    <cellStyle name="Note 2 2 2 5 10" xfId="21837"/>
    <cellStyle name="Note 2 2 2 5 10 2" xfId="21838"/>
    <cellStyle name="Note 2 2 2 5 10 3" xfId="21839"/>
    <cellStyle name="Note 2 2 2 5 10 4" xfId="48173"/>
    <cellStyle name="Note 2 2 2 5 11" xfId="21840"/>
    <cellStyle name="Note 2 2 2 5 11 2" xfId="21841"/>
    <cellStyle name="Note 2 2 2 5 11 3" xfId="21842"/>
    <cellStyle name="Note 2 2 2 5 11 4" xfId="48174"/>
    <cellStyle name="Note 2 2 2 5 12" xfId="21843"/>
    <cellStyle name="Note 2 2 2 5 12 2" xfId="21844"/>
    <cellStyle name="Note 2 2 2 5 12 3" xfId="21845"/>
    <cellStyle name="Note 2 2 2 5 12 4" xfId="48175"/>
    <cellStyle name="Note 2 2 2 5 13" xfId="21846"/>
    <cellStyle name="Note 2 2 2 5 13 2" xfId="21847"/>
    <cellStyle name="Note 2 2 2 5 13 3" xfId="21848"/>
    <cellStyle name="Note 2 2 2 5 13 4" xfId="48176"/>
    <cellStyle name="Note 2 2 2 5 14" xfId="21849"/>
    <cellStyle name="Note 2 2 2 5 14 2" xfId="21850"/>
    <cellStyle name="Note 2 2 2 5 14 3" xfId="21851"/>
    <cellStyle name="Note 2 2 2 5 14 4" xfId="48177"/>
    <cellStyle name="Note 2 2 2 5 15" xfId="21852"/>
    <cellStyle name="Note 2 2 2 5 15 2" xfId="21853"/>
    <cellStyle name="Note 2 2 2 5 15 3" xfId="21854"/>
    <cellStyle name="Note 2 2 2 5 15 4" xfId="48178"/>
    <cellStyle name="Note 2 2 2 5 16" xfId="21855"/>
    <cellStyle name="Note 2 2 2 5 16 2" xfId="21856"/>
    <cellStyle name="Note 2 2 2 5 16 3" xfId="21857"/>
    <cellStyle name="Note 2 2 2 5 16 4" xfId="48179"/>
    <cellStyle name="Note 2 2 2 5 17" xfId="21858"/>
    <cellStyle name="Note 2 2 2 5 17 2" xfId="21859"/>
    <cellStyle name="Note 2 2 2 5 17 3" xfId="21860"/>
    <cellStyle name="Note 2 2 2 5 17 4" xfId="48180"/>
    <cellStyle name="Note 2 2 2 5 18" xfId="21861"/>
    <cellStyle name="Note 2 2 2 5 18 2" xfId="21862"/>
    <cellStyle name="Note 2 2 2 5 18 3" xfId="21863"/>
    <cellStyle name="Note 2 2 2 5 18 4" xfId="48181"/>
    <cellStyle name="Note 2 2 2 5 19" xfId="21864"/>
    <cellStyle name="Note 2 2 2 5 19 2" xfId="21865"/>
    <cellStyle name="Note 2 2 2 5 19 3" xfId="21866"/>
    <cellStyle name="Note 2 2 2 5 19 4" xfId="48182"/>
    <cellStyle name="Note 2 2 2 5 2" xfId="21867"/>
    <cellStyle name="Note 2 2 2 5 2 2" xfId="21868"/>
    <cellStyle name="Note 2 2 2 5 2 3" xfId="21869"/>
    <cellStyle name="Note 2 2 2 5 2 4" xfId="48183"/>
    <cellStyle name="Note 2 2 2 5 20" xfId="21870"/>
    <cellStyle name="Note 2 2 2 5 20 2" xfId="21871"/>
    <cellStyle name="Note 2 2 2 5 20 3" xfId="48184"/>
    <cellStyle name="Note 2 2 2 5 20 4" xfId="48185"/>
    <cellStyle name="Note 2 2 2 5 21" xfId="48186"/>
    <cellStyle name="Note 2 2 2 5 22" xfId="48187"/>
    <cellStyle name="Note 2 2 2 5 3" xfId="21872"/>
    <cellStyle name="Note 2 2 2 5 3 2" xfId="21873"/>
    <cellStyle name="Note 2 2 2 5 3 3" xfId="21874"/>
    <cellStyle name="Note 2 2 2 5 3 4" xfId="48188"/>
    <cellStyle name="Note 2 2 2 5 4" xfId="21875"/>
    <cellStyle name="Note 2 2 2 5 4 2" xfId="21876"/>
    <cellStyle name="Note 2 2 2 5 4 3" xfId="21877"/>
    <cellStyle name="Note 2 2 2 5 4 4" xfId="48189"/>
    <cellStyle name="Note 2 2 2 5 5" xfId="21878"/>
    <cellStyle name="Note 2 2 2 5 5 2" xfId="21879"/>
    <cellStyle name="Note 2 2 2 5 5 3" xfId="21880"/>
    <cellStyle name="Note 2 2 2 5 5 4" xfId="48190"/>
    <cellStyle name="Note 2 2 2 5 6" xfId="21881"/>
    <cellStyle name="Note 2 2 2 5 6 2" xfId="21882"/>
    <cellStyle name="Note 2 2 2 5 6 3" xfId="21883"/>
    <cellStyle name="Note 2 2 2 5 6 4" xfId="48191"/>
    <cellStyle name="Note 2 2 2 5 7" xfId="21884"/>
    <cellStyle name="Note 2 2 2 5 7 2" xfId="21885"/>
    <cellStyle name="Note 2 2 2 5 7 3" xfId="21886"/>
    <cellStyle name="Note 2 2 2 5 7 4" xfId="48192"/>
    <cellStyle name="Note 2 2 2 5 8" xfId="21887"/>
    <cellStyle name="Note 2 2 2 5 8 2" xfId="21888"/>
    <cellStyle name="Note 2 2 2 5 8 3" xfId="21889"/>
    <cellStyle name="Note 2 2 2 5 8 4" xfId="48193"/>
    <cellStyle name="Note 2 2 2 5 9" xfId="21890"/>
    <cellStyle name="Note 2 2 2 5 9 2" xfId="21891"/>
    <cellStyle name="Note 2 2 2 5 9 3" xfId="21892"/>
    <cellStyle name="Note 2 2 2 5 9 4" xfId="48194"/>
    <cellStyle name="Note 2 2 2 6" xfId="48195"/>
    <cellStyle name="Note 2 2 2 7" xfId="48196"/>
    <cellStyle name="Note 2 2 20" xfId="21893"/>
    <cellStyle name="Note 2 2 20 2" xfId="21894"/>
    <cellStyle name="Note 2 2 20 3" xfId="21895"/>
    <cellStyle name="Note 2 2 20 4" xfId="48197"/>
    <cellStyle name="Note 2 2 21" xfId="21896"/>
    <cellStyle name="Note 2 2 21 2" xfId="21897"/>
    <cellStyle name="Note 2 2 21 3" xfId="21898"/>
    <cellStyle name="Note 2 2 21 4" xfId="48198"/>
    <cellStyle name="Note 2 2 22" xfId="21899"/>
    <cellStyle name="Note 2 2 22 2" xfId="21900"/>
    <cellStyle name="Note 2 2 22 3" xfId="21901"/>
    <cellStyle name="Note 2 2 22 4" xfId="48199"/>
    <cellStyle name="Note 2 2 23" xfId="21902"/>
    <cellStyle name="Note 2 2 23 2" xfId="21903"/>
    <cellStyle name="Note 2 2 23 3" xfId="21904"/>
    <cellStyle name="Note 2 2 23 4" xfId="48200"/>
    <cellStyle name="Note 2 2 24" xfId="21905"/>
    <cellStyle name="Note 2 2 24 2" xfId="21906"/>
    <cellStyle name="Note 2 2 24 3" xfId="21907"/>
    <cellStyle name="Note 2 2 24 4" xfId="48201"/>
    <cellStyle name="Note 2 2 25" xfId="21908"/>
    <cellStyle name="Note 2 2 25 2" xfId="21909"/>
    <cellStyle name="Note 2 2 25 3" xfId="21910"/>
    <cellStyle name="Note 2 2 25 4" xfId="48202"/>
    <cellStyle name="Note 2 2 26" xfId="21911"/>
    <cellStyle name="Note 2 2 26 2" xfId="21912"/>
    <cellStyle name="Note 2 2 26 3" xfId="21913"/>
    <cellStyle name="Note 2 2 26 4" xfId="48203"/>
    <cellStyle name="Note 2 2 27" xfId="21914"/>
    <cellStyle name="Note 2 2 27 2" xfId="21915"/>
    <cellStyle name="Note 2 2 27 3" xfId="21916"/>
    <cellStyle name="Note 2 2 27 4" xfId="48204"/>
    <cellStyle name="Note 2 2 28" xfId="21917"/>
    <cellStyle name="Note 2 2 28 2" xfId="21918"/>
    <cellStyle name="Note 2 2 28 3" xfId="21919"/>
    <cellStyle name="Note 2 2 28 4" xfId="48205"/>
    <cellStyle name="Note 2 2 29" xfId="21920"/>
    <cellStyle name="Note 2 2 29 2" xfId="21921"/>
    <cellStyle name="Note 2 2 29 3" xfId="21922"/>
    <cellStyle name="Note 2 2 29 4" xfId="48206"/>
    <cellStyle name="Note 2 2 3" xfId="21923"/>
    <cellStyle name="Note 2 2 3 10" xfId="21924"/>
    <cellStyle name="Note 2 2 3 10 2" xfId="21925"/>
    <cellStyle name="Note 2 2 3 10 3" xfId="21926"/>
    <cellStyle name="Note 2 2 3 10 4" xfId="48207"/>
    <cellStyle name="Note 2 2 3 11" xfId="21927"/>
    <cellStyle name="Note 2 2 3 11 2" xfId="21928"/>
    <cellStyle name="Note 2 2 3 11 3" xfId="21929"/>
    <cellStyle name="Note 2 2 3 11 4" xfId="48208"/>
    <cellStyle name="Note 2 2 3 12" xfId="21930"/>
    <cellStyle name="Note 2 2 3 12 2" xfId="21931"/>
    <cellStyle name="Note 2 2 3 12 3" xfId="21932"/>
    <cellStyle name="Note 2 2 3 12 4" xfId="48209"/>
    <cellStyle name="Note 2 2 3 13" xfId="21933"/>
    <cellStyle name="Note 2 2 3 13 2" xfId="21934"/>
    <cellStyle name="Note 2 2 3 13 3" xfId="21935"/>
    <cellStyle name="Note 2 2 3 13 4" xfId="48210"/>
    <cellStyle name="Note 2 2 3 14" xfId="21936"/>
    <cellStyle name="Note 2 2 3 14 2" xfId="21937"/>
    <cellStyle name="Note 2 2 3 14 3" xfId="21938"/>
    <cellStyle name="Note 2 2 3 14 4" xfId="48211"/>
    <cellStyle name="Note 2 2 3 15" xfId="21939"/>
    <cellStyle name="Note 2 2 3 15 2" xfId="21940"/>
    <cellStyle name="Note 2 2 3 15 3" xfId="21941"/>
    <cellStyle name="Note 2 2 3 15 4" xfId="48212"/>
    <cellStyle name="Note 2 2 3 16" xfId="21942"/>
    <cellStyle name="Note 2 2 3 16 2" xfId="21943"/>
    <cellStyle name="Note 2 2 3 16 3" xfId="21944"/>
    <cellStyle name="Note 2 2 3 16 4" xfId="48213"/>
    <cellStyle name="Note 2 2 3 17" xfId="21945"/>
    <cellStyle name="Note 2 2 3 17 2" xfId="21946"/>
    <cellStyle name="Note 2 2 3 17 3" xfId="21947"/>
    <cellStyle name="Note 2 2 3 17 4" xfId="48214"/>
    <cellStyle name="Note 2 2 3 18" xfId="21948"/>
    <cellStyle name="Note 2 2 3 18 2" xfId="21949"/>
    <cellStyle name="Note 2 2 3 18 3" xfId="21950"/>
    <cellStyle name="Note 2 2 3 18 4" xfId="48215"/>
    <cellStyle name="Note 2 2 3 19" xfId="21951"/>
    <cellStyle name="Note 2 2 3 19 2" xfId="21952"/>
    <cellStyle name="Note 2 2 3 19 3" xfId="21953"/>
    <cellStyle name="Note 2 2 3 19 4" xfId="48216"/>
    <cellStyle name="Note 2 2 3 2" xfId="21954"/>
    <cellStyle name="Note 2 2 3 2 10" xfId="21955"/>
    <cellStyle name="Note 2 2 3 2 10 2" xfId="21956"/>
    <cellStyle name="Note 2 2 3 2 10 3" xfId="21957"/>
    <cellStyle name="Note 2 2 3 2 10 4" xfId="48217"/>
    <cellStyle name="Note 2 2 3 2 11" xfId="21958"/>
    <cellStyle name="Note 2 2 3 2 11 2" xfId="21959"/>
    <cellStyle name="Note 2 2 3 2 11 3" xfId="21960"/>
    <cellStyle name="Note 2 2 3 2 11 4" xfId="48218"/>
    <cellStyle name="Note 2 2 3 2 12" xfId="21961"/>
    <cellStyle name="Note 2 2 3 2 12 2" xfId="21962"/>
    <cellStyle name="Note 2 2 3 2 12 3" xfId="21963"/>
    <cellStyle name="Note 2 2 3 2 12 4" xfId="48219"/>
    <cellStyle name="Note 2 2 3 2 13" xfId="21964"/>
    <cellStyle name="Note 2 2 3 2 13 2" xfId="21965"/>
    <cellStyle name="Note 2 2 3 2 13 3" xfId="21966"/>
    <cellStyle name="Note 2 2 3 2 13 4" xfId="48220"/>
    <cellStyle name="Note 2 2 3 2 14" xfId="21967"/>
    <cellStyle name="Note 2 2 3 2 14 2" xfId="21968"/>
    <cellStyle name="Note 2 2 3 2 14 3" xfId="21969"/>
    <cellStyle name="Note 2 2 3 2 14 4" xfId="48221"/>
    <cellStyle name="Note 2 2 3 2 15" xfId="21970"/>
    <cellStyle name="Note 2 2 3 2 15 2" xfId="21971"/>
    <cellStyle name="Note 2 2 3 2 15 3" xfId="21972"/>
    <cellStyle name="Note 2 2 3 2 15 4" xfId="48222"/>
    <cellStyle name="Note 2 2 3 2 16" xfId="21973"/>
    <cellStyle name="Note 2 2 3 2 16 2" xfId="21974"/>
    <cellStyle name="Note 2 2 3 2 16 3" xfId="21975"/>
    <cellStyle name="Note 2 2 3 2 16 4" xfId="48223"/>
    <cellStyle name="Note 2 2 3 2 17" xfId="21976"/>
    <cellStyle name="Note 2 2 3 2 17 2" xfId="21977"/>
    <cellStyle name="Note 2 2 3 2 17 3" xfId="21978"/>
    <cellStyle name="Note 2 2 3 2 17 4" xfId="48224"/>
    <cellStyle name="Note 2 2 3 2 18" xfId="21979"/>
    <cellStyle name="Note 2 2 3 2 18 2" xfId="21980"/>
    <cellStyle name="Note 2 2 3 2 18 3" xfId="21981"/>
    <cellStyle name="Note 2 2 3 2 18 4" xfId="48225"/>
    <cellStyle name="Note 2 2 3 2 19" xfId="21982"/>
    <cellStyle name="Note 2 2 3 2 19 2" xfId="21983"/>
    <cellStyle name="Note 2 2 3 2 19 3" xfId="21984"/>
    <cellStyle name="Note 2 2 3 2 19 4" xfId="48226"/>
    <cellStyle name="Note 2 2 3 2 2" xfId="21985"/>
    <cellStyle name="Note 2 2 3 2 2 2" xfId="21986"/>
    <cellStyle name="Note 2 2 3 2 2 3" xfId="21987"/>
    <cellStyle name="Note 2 2 3 2 2 4" xfId="48227"/>
    <cellStyle name="Note 2 2 3 2 20" xfId="21988"/>
    <cellStyle name="Note 2 2 3 2 20 2" xfId="21989"/>
    <cellStyle name="Note 2 2 3 2 20 3" xfId="48228"/>
    <cellStyle name="Note 2 2 3 2 20 4" xfId="48229"/>
    <cellStyle name="Note 2 2 3 2 21" xfId="48230"/>
    <cellStyle name="Note 2 2 3 2 22" xfId="48231"/>
    <cellStyle name="Note 2 2 3 2 3" xfId="21990"/>
    <cellStyle name="Note 2 2 3 2 3 2" xfId="21991"/>
    <cellStyle name="Note 2 2 3 2 3 3" xfId="21992"/>
    <cellStyle name="Note 2 2 3 2 3 4" xfId="48232"/>
    <cellStyle name="Note 2 2 3 2 4" xfId="21993"/>
    <cellStyle name="Note 2 2 3 2 4 2" xfId="21994"/>
    <cellStyle name="Note 2 2 3 2 4 3" xfId="21995"/>
    <cellStyle name="Note 2 2 3 2 4 4" xfId="48233"/>
    <cellStyle name="Note 2 2 3 2 5" xfId="21996"/>
    <cellStyle name="Note 2 2 3 2 5 2" xfId="21997"/>
    <cellStyle name="Note 2 2 3 2 5 3" xfId="21998"/>
    <cellStyle name="Note 2 2 3 2 5 4" xfId="48234"/>
    <cellStyle name="Note 2 2 3 2 6" xfId="21999"/>
    <cellStyle name="Note 2 2 3 2 6 2" xfId="22000"/>
    <cellStyle name="Note 2 2 3 2 6 3" xfId="22001"/>
    <cellStyle name="Note 2 2 3 2 6 4" xfId="48235"/>
    <cellStyle name="Note 2 2 3 2 7" xfId="22002"/>
    <cellStyle name="Note 2 2 3 2 7 2" xfId="22003"/>
    <cellStyle name="Note 2 2 3 2 7 3" xfId="22004"/>
    <cellStyle name="Note 2 2 3 2 7 4" xfId="48236"/>
    <cellStyle name="Note 2 2 3 2 8" xfId="22005"/>
    <cellStyle name="Note 2 2 3 2 8 2" xfId="22006"/>
    <cellStyle name="Note 2 2 3 2 8 3" xfId="22007"/>
    <cellStyle name="Note 2 2 3 2 8 4" xfId="48237"/>
    <cellStyle name="Note 2 2 3 2 9" xfId="22008"/>
    <cellStyle name="Note 2 2 3 2 9 2" xfId="22009"/>
    <cellStyle name="Note 2 2 3 2 9 3" xfId="22010"/>
    <cellStyle name="Note 2 2 3 2 9 4" xfId="48238"/>
    <cellStyle name="Note 2 2 3 20" xfId="22011"/>
    <cellStyle name="Note 2 2 3 20 2" xfId="22012"/>
    <cellStyle name="Note 2 2 3 20 3" xfId="22013"/>
    <cellStyle name="Note 2 2 3 20 4" xfId="48239"/>
    <cellStyle name="Note 2 2 3 21" xfId="22014"/>
    <cellStyle name="Note 2 2 3 21 2" xfId="22015"/>
    <cellStyle name="Note 2 2 3 21 3" xfId="48240"/>
    <cellStyle name="Note 2 2 3 21 4" xfId="48241"/>
    <cellStyle name="Note 2 2 3 22" xfId="48242"/>
    <cellStyle name="Note 2 2 3 23" xfId="48243"/>
    <cellStyle name="Note 2 2 3 3" xfId="22016"/>
    <cellStyle name="Note 2 2 3 3 2" xfId="22017"/>
    <cellStyle name="Note 2 2 3 3 3" xfId="22018"/>
    <cellStyle name="Note 2 2 3 3 4" xfId="48244"/>
    <cellStyle name="Note 2 2 3 4" xfId="22019"/>
    <cellStyle name="Note 2 2 3 4 2" xfId="22020"/>
    <cellStyle name="Note 2 2 3 4 3" xfId="22021"/>
    <cellStyle name="Note 2 2 3 4 4" xfId="48245"/>
    <cellStyle name="Note 2 2 3 5" xfId="22022"/>
    <cellStyle name="Note 2 2 3 5 2" xfId="22023"/>
    <cellStyle name="Note 2 2 3 5 3" xfId="22024"/>
    <cellStyle name="Note 2 2 3 5 4" xfId="48246"/>
    <cellStyle name="Note 2 2 3 6" xfId="22025"/>
    <cellStyle name="Note 2 2 3 6 2" xfId="22026"/>
    <cellStyle name="Note 2 2 3 6 3" xfId="22027"/>
    <cellStyle name="Note 2 2 3 6 4" xfId="48247"/>
    <cellStyle name="Note 2 2 3 7" xfId="22028"/>
    <cellStyle name="Note 2 2 3 7 2" xfId="22029"/>
    <cellStyle name="Note 2 2 3 7 3" xfId="22030"/>
    <cellStyle name="Note 2 2 3 7 4" xfId="48248"/>
    <cellStyle name="Note 2 2 3 8" xfId="22031"/>
    <cellStyle name="Note 2 2 3 8 2" xfId="22032"/>
    <cellStyle name="Note 2 2 3 8 3" xfId="22033"/>
    <cellStyle name="Note 2 2 3 8 4" xfId="48249"/>
    <cellStyle name="Note 2 2 3 9" xfId="22034"/>
    <cellStyle name="Note 2 2 3 9 2" xfId="22035"/>
    <cellStyle name="Note 2 2 3 9 3" xfId="22036"/>
    <cellStyle name="Note 2 2 3 9 4" xfId="48250"/>
    <cellStyle name="Note 2 2 30" xfId="22037"/>
    <cellStyle name="Note 2 2 30 2" xfId="22038"/>
    <cellStyle name="Note 2 2 30 3" xfId="48251"/>
    <cellStyle name="Note 2 2 30 4" xfId="48252"/>
    <cellStyle name="Note 2 2 31" xfId="48253"/>
    <cellStyle name="Note 2 2 32" xfId="48254"/>
    <cellStyle name="Note 2 2 33" xfId="48255"/>
    <cellStyle name="Note 2 2 4" xfId="22039"/>
    <cellStyle name="Note 2 2 4 10" xfId="22040"/>
    <cellStyle name="Note 2 2 4 10 2" xfId="22041"/>
    <cellStyle name="Note 2 2 4 10 3" xfId="22042"/>
    <cellStyle name="Note 2 2 4 10 4" xfId="48256"/>
    <cellStyle name="Note 2 2 4 11" xfId="22043"/>
    <cellStyle name="Note 2 2 4 11 2" xfId="22044"/>
    <cellStyle name="Note 2 2 4 11 3" xfId="22045"/>
    <cellStyle name="Note 2 2 4 11 4" xfId="48257"/>
    <cellStyle name="Note 2 2 4 12" xfId="22046"/>
    <cellStyle name="Note 2 2 4 12 2" xfId="22047"/>
    <cellStyle name="Note 2 2 4 12 3" xfId="22048"/>
    <cellStyle name="Note 2 2 4 12 4" xfId="48258"/>
    <cellStyle name="Note 2 2 4 13" xfId="22049"/>
    <cellStyle name="Note 2 2 4 13 2" xfId="22050"/>
    <cellStyle name="Note 2 2 4 13 3" xfId="22051"/>
    <cellStyle name="Note 2 2 4 13 4" xfId="48259"/>
    <cellStyle name="Note 2 2 4 14" xfId="22052"/>
    <cellStyle name="Note 2 2 4 14 2" xfId="22053"/>
    <cellStyle name="Note 2 2 4 14 3" xfId="22054"/>
    <cellStyle name="Note 2 2 4 14 4" xfId="48260"/>
    <cellStyle name="Note 2 2 4 15" xfId="22055"/>
    <cellStyle name="Note 2 2 4 15 2" xfId="22056"/>
    <cellStyle name="Note 2 2 4 15 3" xfId="22057"/>
    <cellStyle name="Note 2 2 4 15 4" xfId="48261"/>
    <cellStyle name="Note 2 2 4 16" xfId="22058"/>
    <cellStyle name="Note 2 2 4 16 2" xfId="22059"/>
    <cellStyle name="Note 2 2 4 16 3" xfId="22060"/>
    <cellStyle name="Note 2 2 4 16 4" xfId="48262"/>
    <cellStyle name="Note 2 2 4 17" xfId="22061"/>
    <cellStyle name="Note 2 2 4 17 2" xfId="22062"/>
    <cellStyle name="Note 2 2 4 17 3" xfId="22063"/>
    <cellStyle name="Note 2 2 4 17 4" xfId="48263"/>
    <cellStyle name="Note 2 2 4 18" xfId="22064"/>
    <cellStyle name="Note 2 2 4 18 2" xfId="22065"/>
    <cellStyle name="Note 2 2 4 18 3" xfId="22066"/>
    <cellStyle name="Note 2 2 4 18 4" xfId="48264"/>
    <cellStyle name="Note 2 2 4 19" xfId="22067"/>
    <cellStyle name="Note 2 2 4 19 2" xfId="22068"/>
    <cellStyle name="Note 2 2 4 19 3" xfId="22069"/>
    <cellStyle name="Note 2 2 4 19 4" xfId="48265"/>
    <cellStyle name="Note 2 2 4 2" xfId="22070"/>
    <cellStyle name="Note 2 2 4 2 10" xfId="22071"/>
    <cellStyle name="Note 2 2 4 2 10 2" xfId="22072"/>
    <cellStyle name="Note 2 2 4 2 10 3" xfId="22073"/>
    <cellStyle name="Note 2 2 4 2 10 4" xfId="48266"/>
    <cellStyle name="Note 2 2 4 2 11" xfId="22074"/>
    <cellStyle name="Note 2 2 4 2 11 2" xfId="22075"/>
    <cellStyle name="Note 2 2 4 2 11 3" xfId="22076"/>
    <cellStyle name="Note 2 2 4 2 11 4" xfId="48267"/>
    <cellStyle name="Note 2 2 4 2 12" xfId="22077"/>
    <cellStyle name="Note 2 2 4 2 12 2" xfId="22078"/>
    <cellStyle name="Note 2 2 4 2 12 3" xfId="22079"/>
    <cellStyle name="Note 2 2 4 2 12 4" xfId="48268"/>
    <cellStyle name="Note 2 2 4 2 13" xfId="22080"/>
    <cellStyle name="Note 2 2 4 2 13 2" xfId="22081"/>
    <cellStyle name="Note 2 2 4 2 13 3" xfId="22082"/>
    <cellStyle name="Note 2 2 4 2 13 4" xfId="48269"/>
    <cellStyle name="Note 2 2 4 2 14" xfId="22083"/>
    <cellStyle name="Note 2 2 4 2 14 2" xfId="22084"/>
    <cellStyle name="Note 2 2 4 2 14 3" xfId="22085"/>
    <cellStyle name="Note 2 2 4 2 14 4" xfId="48270"/>
    <cellStyle name="Note 2 2 4 2 15" xfId="22086"/>
    <cellStyle name="Note 2 2 4 2 15 2" xfId="22087"/>
    <cellStyle name="Note 2 2 4 2 15 3" xfId="22088"/>
    <cellStyle name="Note 2 2 4 2 15 4" xfId="48271"/>
    <cellStyle name="Note 2 2 4 2 16" xfId="22089"/>
    <cellStyle name="Note 2 2 4 2 16 2" xfId="22090"/>
    <cellStyle name="Note 2 2 4 2 16 3" xfId="22091"/>
    <cellStyle name="Note 2 2 4 2 16 4" xfId="48272"/>
    <cellStyle name="Note 2 2 4 2 17" xfId="22092"/>
    <cellStyle name="Note 2 2 4 2 17 2" xfId="22093"/>
    <cellStyle name="Note 2 2 4 2 17 3" xfId="22094"/>
    <cellStyle name="Note 2 2 4 2 17 4" xfId="48273"/>
    <cellStyle name="Note 2 2 4 2 18" xfId="22095"/>
    <cellStyle name="Note 2 2 4 2 18 2" xfId="22096"/>
    <cellStyle name="Note 2 2 4 2 18 3" xfId="22097"/>
    <cellStyle name="Note 2 2 4 2 18 4" xfId="48274"/>
    <cellStyle name="Note 2 2 4 2 19" xfId="22098"/>
    <cellStyle name="Note 2 2 4 2 19 2" xfId="22099"/>
    <cellStyle name="Note 2 2 4 2 19 3" xfId="22100"/>
    <cellStyle name="Note 2 2 4 2 19 4" xfId="48275"/>
    <cellStyle name="Note 2 2 4 2 2" xfId="22101"/>
    <cellStyle name="Note 2 2 4 2 2 2" xfId="22102"/>
    <cellStyle name="Note 2 2 4 2 2 3" xfId="22103"/>
    <cellStyle name="Note 2 2 4 2 2 4" xfId="48276"/>
    <cellStyle name="Note 2 2 4 2 20" xfId="22104"/>
    <cellStyle name="Note 2 2 4 2 20 2" xfId="22105"/>
    <cellStyle name="Note 2 2 4 2 20 3" xfId="48277"/>
    <cellStyle name="Note 2 2 4 2 20 4" xfId="48278"/>
    <cellStyle name="Note 2 2 4 2 21" xfId="48279"/>
    <cellStyle name="Note 2 2 4 2 22" xfId="48280"/>
    <cellStyle name="Note 2 2 4 2 3" xfId="22106"/>
    <cellStyle name="Note 2 2 4 2 3 2" xfId="22107"/>
    <cellStyle name="Note 2 2 4 2 3 3" xfId="22108"/>
    <cellStyle name="Note 2 2 4 2 3 4" xfId="48281"/>
    <cellStyle name="Note 2 2 4 2 4" xfId="22109"/>
    <cellStyle name="Note 2 2 4 2 4 2" xfId="22110"/>
    <cellStyle name="Note 2 2 4 2 4 3" xfId="22111"/>
    <cellStyle name="Note 2 2 4 2 4 4" xfId="48282"/>
    <cellStyle name="Note 2 2 4 2 5" xfId="22112"/>
    <cellStyle name="Note 2 2 4 2 5 2" xfId="22113"/>
    <cellStyle name="Note 2 2 4 2 5 3" xfId="22114"/>
    <cellStyle name="Note 2 2 4 2 5 4" xfId="48283"/>
    <cellStyle name="Note 2 2 4 2 6" xfId="22115"/>
    <cellStyle name="Note 2 2 4 2 6 2" xfId="22116"/>
    <cellStyle name="Note 2 2 4 2 6 3" xfId="22117"/>
    <cellStyle name="Note 2 2 4 2 6 4" xfId="48284"/>
    <cellStyle name="Note 2 2 4 2 7" xfId="22118"/>
    <cellStyle name="Note 2 2 4 2 7 2" xfId="22119"/>
    <cellStyle name="Note 2 2 4 2 7 3" xfId="22120"/>
    <cellStyle name="Note 2 2 4 2 7 4" xfId="48285"/>
    <cellStyle name="Note 2 2 4 2 8" xfId="22121"/>
    <cellStyle name="Note 2 2 4 2 8 2" xfId="22122"/>
    <cellStyle name="Note 2 2 4 2 8 3" xfId="22123"/>
    <cellStyle name="Note 2 2 4 2 8 4" xfId="48286"/>
    <cellStyle name="Note 2 2 4 2 9" xfId="22124"/>
    <cellStyle name="Note 2 2 4 2 9 2" xfId="22125"/>
    <cellStyle name="Note 2 2 4 2 9 3" xfId="22126"/>
    <cellStyle name="Note 2 2 4 2 9 4" xfId="48287"/>
    <cellStyle name="Note 2 2 4 20" xfId="22127"/>
    <cellStyle name="Note 2 2 4 20 2" xfId="22128"/>
    <cellStyle name="Note 2 2 4 20 3" xfId="22129"/>
    <cellStyle name="Note 2 2 4 20 4" xfId="48288"/>
    <cellStyle name="Note 2 2 4 21" xfId="22130"/>
    <cellStyle name="Note 2 2 4 21 2" xfId="22131"/>
    <cellStyle name="Note 2 2 4 21 3" xfId="48289"/>
    <cellStyle name="Note 2 2 4 21 4" xfId="48290"/>
    <cellStyle name="Note 2 2 4 22" xfId="48291"/>
    <cellStyle name="Note 2 2 4 23" xfId="48292"/>
    <cellStyle name="Note 2 2 4 3" xfId="22132"/>
    <cellStyle name="Note 2 2 4 3 2" xfId="22133"/>
    <cellStyle name="Note 2 2 4 3 3" xfId="22134"/>
    <cellStyle name="Note 2 2 4 3 4" xfId="48293"/>
    <cellStyle name="Note 2 2 4 4" xfId="22135"/>
    <cellStyle name="Note 2 2 4 4 2" xfId="22136"/>
    <cellStyle name="Note 2 2 4 4 3" xfId="22137"/>
    <cellStyle name="Note 2 2 4 4 4" xfId="48294"/>
    <cellStyle name="Note 2 2 4 5" xfId="22138"/>
    <cellStyle name="Note 2 2 4 5 2" xfId="22139"/>
    <cellStyle name="Note 2 2 4 5 3" xfId="22140"/>
    <cellStyle name="Note 2 2 4 5 4" xfId="48295"/>
    <cellStyle name="Note 2 2 4 6" xfId="22141"/>
    <cellStyle name="Note 2 2 4 6 2" xfId="22142"/>
    <cellStyle name="Note 2 2 4 6 3" xfId="22143"/>
    <cellStyle name="Note 2 2 4 6 4" xfId="48296"/>
    <cellStyle name="Note 2 2 4 7" xfId="22144"/>
    <cellStyle name="Note 2 2 4 7 2" xfId="22145"/>
    <cellStyle name="Note 2 2 4 7 3" xfId="22146"/>
    <cellStyle name="Note 2 2 4 7 4" xfId="48297"/>
    <cellStyle name="Note 2 2 4 8" xfId="22147"/>
    <cellStyle name="Note 2 2 4 8 2" xfId="22148"/>
    <cellStyle name="Note 2 2 4 8 3" xfId="22149"/>
    <cellStyle name="Note 2 2 4 8 4" xfId="48298"/>
    <cellStyle name="Note 2 2 4 9" xfId="22150"/>
    <cellStyle name="Note 2 2 4 9 2" xfId="22151"/>
    <cellStyle name="Note 2 2 4 9 3" xfId="22152"/>
    <cellStyle name="Note 2 2 4 9 4" xfId="48299"/>
    <cellStyle name="Note 2 2 5" xfId="22153"/>
    <cellStyle name="Note 2 2 5 10" xfId="22154"/>
    <cellStyle name="Note 2 2 5 10 2" xfId="22155"/>
    <cellStyle name="Note 2 2 5 10 3" xfId="22156"/>
    <cellStyle name="Note 2 2 5 10 4" xfId="48300"/>
    <cellStyle name="Note 2 2 5 11" xfId="22157"/>
    <cellStyle name="Note 2 2 5 11 2" xfId="22158"/>
    <cellStyle name="Note 2 2 5 11 3" xfId="22159"/>
    <cellStyle name="Note 2 2 5 11 4" xfId="48301"/>
    <cellStyle name="Note 2 2 5 12" xfId="22160"/>
    <cellStyle name="Note 2 2 5 12 2" xfId="22161"/>
    <cellStyle name="Note 2 2 5 12 3" xfId="22162"/>
    <cellStyle name="Note 2 2 5 12 4" xfId="48302"/>
    <cellStyle name="Note 2 2 5 13" xfId="22163"/>
    <cellStyle name="Note 2 2 5 13 2" xfId="22164"/>
    <cellStyle name="Note 2 2 5 13 3" xfId="22165"/>
    <cellStyle name="Note 2 2 5 13 4" xfId="48303"/>
    <cellStyle name="Note 2 2 5 14" xfId="22166"/>
    <cellStyle name="Note 2 2 5 14 2" xfId="22167"/>
    <cellStyle name="Note 2 2 5 14 3" xfId="22168"/>
    <cellStyle name="Note 2 2 5 14 4" xfId="48304"/>
    <cellStyle name="Note 2 2 5 15" xfId="22169"/>
    <cellStyle name="Note 2 2 5 15 2" xfId="22170"/>
    <cellStyle name="Note 2 2 5 15 3" xfId="22171"/>
    <cellStyle name="Note 2 2 5 15 4" xfId="48305"/>
    <cellStyle name="Note 2 2 5 16" xfId="22172"/>
    <cellStyle name="Note 2 2 5 16 2" xfId="22173"/>
    <cellStyle name="Note 2 2 5 16 3" xfId="22174"/>
    <cellStyle name="Note 2 2 5 16 4" xfId="48306"/>
    <cellStyle name="Note 2 2 5 17" xfId="22175"/>
    <cellStyle name="Note 2 2 5 17 2" xfId="22176"/>
    <cellStyle name="Note 2 2 5 17 3" xfId="22177"/>
    <cellStyle name="Note 2 2 5 17 4" xfId="48307"/>
    <cellStyle name="Note 2 2 5 18" xfId="22178"/>
    <cellStyle name="Note 2 2 5 18 2" xfId="22179"/>
    <cellStyle name="Note 2 2 5 18 3" xfId="22180"/>
    <cellStyle name="Note 2 2 5 18 4" xfId="48308"/>
    <cellStyle name="Note 2 2 5 19" xfId="22181"/>
    <cellStyle name="Note 2 2 5 19 2" xfId="22182"/>
    <cellStyle name="Note 2 2 5 19 3" xfId="22183"/>
    <cellStyle name="Note 2 2 5 19 4" xfId="48309"/>
    <cellStyle name="Note 2 2 5 2" xfId="22184"/>
    <cellStyle name="Note 2 2 5 2 10" xfId="22185"/>
    <cellStyle name="Note 2 2 5 2 10 2" xfId="22186"/>
    <cellStyle name="Note 2 2 5 2 10 3" xfId="22187"/>
    <cellStyle name="Note 2 2 5 2 10 4" xfId="48310"/>
    <cellStyle name="Note 2 2 5 2 11" xfId="22188"/>
    <cellStyle name="Note 2 2 5 2 11 2" xfId="22189"/>
    <cellStyle name="Note 2 2 5 2 11 3" xfId="22190"/>
    <cellStyle name="Note 2 2 5 2 11 4" xfId="48311"/>
    <cellStyle name="Note 2 2 5 2 12" xfId="22191"/>
    <cellStyle name="Note 2 2 5 2 12 2" xfId="22192"/>
    <cellStyle name="Note 2 2 5 2 12 3" xfId="22193"/>
    <cellStyle name="Note 2 2 5 2 12 4" xfId="48312"/>
    <cellStyle name="Note 2 2 5 2 13" xfId="22194"/>
    <cellStyle name="Note 2 2 5 2 13 2" xfId="22195"/>
    <cellStyle name="Note 2 2 5 2 13 3" xfId="22196"/>
    <cellStyle name="Note 2 2 5 2 13 4" xfId="48313"/>
    <cellStyle name="Note 2 2 5 2 14" xfId="22197"/>
    <cellStyle name="Note 2 2 5 2 14 2" xfId="22198"/>
    <cellStyle name="Note 2 2 5 2 14 3" xfId="22199"/>
    <cellStyle name="Note 2 2 5 2 14 4" xfId="48314"/>
    <cellStyle name="Note 2 2 5 2 15" xfId="22200"/>
    <cellStyle name="Note 2 2 5 2 15 2" xfId="22201"/>
    <cellStyle name="Note 2 2 5 2 15 3" xfId="22202"/>
    <cellStyle name="Note 2 2 5 2 15 4" xfId="48315"/>
    <cellStyle name="Note 2 2 5 2 16" xfId="22203"/>
    <cellStyle name="Note 2 2 5 2 16 2" xfId="22204"/>
    <cellStyle name="Note 2 2 5 2 16 3" xfId="22205"/>
    <cellStyle name="Note 2 2 5 2 16 4" xfId="48316"/>
    <cellStyle name="Note 2 2 5 2 17" xfId="22206"/>
    <cellStyle name="Note 2 2 5 2 17 2" xfId="22207"/>
    <cellStyle name="Note 2 2 5 2 17 3" xfId="22208"/>
    <cellStyle name="Note 2 2 5 2 17 4" xfId="48317"/>
    <cellStyle name="Note 2 2 5 2 18" xfId="22209"/>
    <cellStyle name="Note 2 2 5 2 18 2" xfId="22210"/>
    <cellStyle name="Note 2 2 5 2 18 3" xfId="22211"/>
    <cellStyle name="Note 2 2 5 2 18 4" xfId="48318"/>
    <cellStyle name="Note 2 2 5 2 19" xfId="22212"/>
    <cellStyle name="Note 2 2 5 2 19 2" xfId="22213"/>
    <cellStyle name="Note 2 2 5 2 19 3" xfId="22214"/>
    <cellStyle name="Note 2 2 5 2 19 4" xfId="48319"/>
    <cellStyle name="Note 2 2 5 2 2" xfId="22215"/>
    <cellStyle name="Note 2 2 5 2 2 2" xfId="22216"/>
    <cellStyle name="Note 2 2 5 2 2 3" xfId="22217"/>
    <cellStyle name="Note 2 2 5 2 2 4" xfId="48320"/>
    <cellStyle name="Note 2 2 5 2 20" xfId="22218"/>
    <cellStyle name="Note 2 2 5 2 20 2" xfId="22219"/>
    <cellStyle name="Note 2 2 5 2 20 3" xfId="48321"/>
    <cellStyle name="Note 2 2 5 2 20 4" xfId="48322"/>
    <cellStyle name="Note 2 2 5 2 21" xfId="48323"/>
    <cellStyle name="Note 2 2 5 2 22" xfId="48324"/>
    <cellStyle name="Note 2 2 5 2 3" xfId="22220"/>
    <cellStyle name="Note 2 2 5 2 3 2" xfId="22221"/>
    <cellStyle name="Note 2 2 5 2 3 3" xfId="22222"/>
    <cellStyle name="Note 2 2 5 2 3 4" xfId="48325"/>
    <cellStyle name="Note 2 2 5 2 4" xfId="22223"/>
    <cellStyle name="Note 2 2 5 2 4 2" xfId="22224"/>
    <cellStyle name="Note 2 2 5 2 4 3" xfId="22225"/>
    <cellStyle name="Note 2 2 5 2 4 4" xfId="48326"/>
    <cellStyle name="Note 2 2 5 2 5" xfId="22226"/>
    <cellStyle name="Note 2 2 5 2 5 2" xfId="22227"/>
    <cellStyle name="Note 2 2 5 2 5 3" xfId="22228"/>
    <cellStyle name="Note 2 2 5 2 5 4" xfId="48327"/>
    <cellStyle name="Note 2 2 5 2 6" xfId="22229"/>
    <cellStyle name="Note 2 2 5 2 6 2" xfId="22230"/>
    <cellStyle name="Note 2 2 5 2 6 3" xfId="22231"/>
    <cellStyle name="Note 2 2 5 2 6 4" xfId="48328"/>
    <cellStyle name="Note 2 2 5 2 7" xfId="22232"/>
    <cellStyle name="Note 2 2 5 2 7 2" xfId="22233"/>
    <cellStyle name="Note 2 2 5 2 7 3" xfId="22234"/>
    <cellStyle name="Note 2 2 5 2 7 4" xfId="48329"/>
    <cellStyle name="Note 2 2 5 2 8" xfId="22235"/>
    <cellStyle name="Note 2 2 5 2 8 2" xfId="22236"/>
    <cellStyle name="Note 2 2 5 2 8 3" xfId="22237"/>
    <cellStyle name="Note 2 2 5 2 8 4" xfId="48330"/>
    <cellStyle name="Note 2 2 5 2 9" xfId="22238"/>
    <cellStyle name="Note 2 2 5 2 9 2" xfId="22239"/>
    <cellStyle name="Note 2 2 5 2 9 3" xfId="22240"/>
    <cellStyle name="Note 2 2 5 2 9 4" xfId="48331"/>
    <cellStyle name="Note 2 2 5 20" xfId="22241"/>
    <cellStyle name="Note 2 2 5 20 2" xfId="22242"/>
    <cellStyle name="Note 2 2 5 20 3" xfId="22243"/>
    <cellStyle name="Note 2 2 5 20 4" xfId="48332"/>
    <cellStyle name="Note 2 2 5 21" xfId="22244"/>
    <cellStyle name="Note 2 2 5 21 2" xfId="22245"/>
    <cellStyle name="Note 2 2 5 21 3" xfId="48333"/>
    <cellStyle name="Note 2 2 5 21 4" xfId="48334"/>
    <cellStyle name="Note 2 2 5 22" xfId="48335"/>
    <cellStyle name="Note 2 2 5 23" xfId="48336"/>
    <cellStyle name="Note 2 2 5 3" xfId="22246"/>
    <cellStyle name="Note 2 2 5 3 2" xfId="22247"/>
    <cellStyle name="Note 2 2 5 3 3" xfId="22248"/>
    <cellStyle name="Note 2 2 5 3 4" xfId="48337"/>
    <cellStyle name="Note 2 2 5 4" xfId="22249"/>
    <cellStyle name="Note 2 2 5 4 2" xfId="22250"/>
    <cellStyle name="Note 2 2 5 4 3" xfId="22251"/>
    <cellStyle name="Note 2 2 5 4 4" xfId="48338"/>
    <cellStyle name="Note 2 2 5 5" xfId="22252"/>
    <cellStyle name="Note 2 2 5 5 2" xfId="22253"/>
    <cellStyle name="Note 2 2 5 5 3" xfId="22254"/>
    <cellStyle name="Note 2 2 5 5 4" xfId="48339"/>
    <cellStyle name="Note 2 2 5 6" xfId="22255"/>
    <cellStyle name="Note 2 2 5 6 2" xfId="22256"/>
    <cellStyle name="Note 2 2 5 6 3" xfId="22257"/>
    <cellStyle name="Note 2 2 5 6 4" xfId="48340"/>
    <cellStyle name="Note 2 2 5 7" xfId="22258"/>
    <cellStyle name="Note 2 2 5 7 2" xfId="22259"/>
    <cellStyle name="Note 2 2 5 7 3" xfId="22260"/>
    <cellStyle name="Note 2 2 5 7 4" xfId="48341"/>
    <cellStyle name="Note 2 2 5 8" xfId="22261"/>
    <cellStyle name="Note 2 2 5 8 2" xfId="22262"/>
    <cellStyle name="Note 2 2 5 8 3" xfId="22263"/>
    <cellStyle name="Note 2 2 5 8 4" xfId="48342"/>
    <cellStyle name="Note 2 2 5 9" xfId="22264"/>
    <cellStyle name="Note 2 2 5 9 2" xfId="22265"/>
    <cellStyle name="Note 2 2 5 9 3" xfId="22266"/>
    <cellStyle name="Note 2 2 5 9 4" xfId="48343"/>
    <cellStyle name="Note 2 2 6" xfId="22267"/>
    <cellStyle name="Note 2 2 6 10" xfId="22268"/>
    <cellStyle name="Note 2 2 6 10 2" xfId="22269"/>
    <cellStyle name="Note 2 2 6 10 3" xfId="22270"/>
    <cellStyle name="Note 2 2 6 10 4" xfId="48344"/>
    <cellStyle name="Note 2 2 6 11" xfId="22271"/>
    <cellStyle name="Note 2 2 6 11 2" xfId="22272"/>
    <cellStyle name="Note 2 2 6 11 3" xfId="22273"/>
    <cellStyle name="Note 2 2 6 11 4" xfId="48345"/>
    <cellStyle name="Note 2 2 6 12" xfId="22274"/>
    <cellStyle name="Note 2 2 6 12 2" xfId="22275"/>
    <cellStyle name="Note 2 2 6 12 3" xfId="22276"/>
    <cellStyle name="Note 2 2 6 12 4" xfId="48346"/>
    <cellStyle name="Note 2 2 6 13" xfId="22277"/>
    <cellStyle name="Note 2 2 6 13 2" xfId="22278"/>
    <cellStyle name="Note 2 2 6 13 3" xfId="22279"/>
    <cellStyle name="Note 2 2 6 13 4" xfId="48347"/>
    <cellStyle name="Note 2 2 6 14" xfId="22280"/>
    <cellStyle name="Note 2 2 6 14 2" xfId="22281"/>
    <cellStyle name="Note 2 2 6 14 3" xfId="22282"/>
    <cellStyle name="Note 2 2 6 14 4" xfId="48348"/>
    <cellStyle name="Note 2 2 6 15" xfId="22283"/>
    <cellStyle name="Note 2 2 6 15 2" xfId="22284"/>
    <cellStyle name="Note 2 2 6 15 3" xfId="22285"/>
    <cellStyle name="Note 2 2 6 15 4" xfId="48349"/>
    <cellStyle name="Note 2 2 6 16" xfId="22286"/>
    <cellStyle name="Note 2 2 6 16 2" xfId="22287"/>
    <cellStyle name="Note 2 2 6 16 3" xfId="22288"/>
    <cellStyle name="Note 2 2 6 16 4" xfId="48350"/>
    <cellStyle name="Note 2 2 6 17" xfId="22289"/>
    <cellStyle name="Note 2 2 6 17 2" xfId="22290"/>
    <cellStyle name="Note 2 2 6 17 3" xfId="22291"/>
    <cellStyle name="Note 2 2 6 17 4" xfId="48351"/>
    <cellStyle name="Note 2 2 6 18" xfId="22292"/>
    <cellStyle name="Note 2 2 6 18 2" xfId="22293"/>
    <cellStyle name="Note 2 2 6 18 3" xfId="22294"/>
    <cellStyle name="Note 2 2 6 18 4" xfId="48352"/>
    <cellStyle name="Note 2 2 6 19" xfId="22295"/>
    <cellStyle name="Note 2 2 6 19 2" xfId="22296"/>
    <cellStyle name="Note 2 2 6 19 3" xfId="22297"/>
    <cellStyle name="Note 2 2 6 19 4" xfId="48353"/>
    <cellStyle name="Note 2 2 6 2" xfId="22298"/>
    <cellStyle name="Note 2 2 6 2 2" xfId="22299"/>
    <cellStyle name="Note 2 2 6 2 3" xfId="22300"/>
    <cellStyle name="Note 2 2 6 2 4" xfId="48354"/>
    <cellStyle name="Note 2 2 6 20" xfId="22301"/>
    <cellStyle name="Note 2 2 6 20 2" xfId="22302"/>
    <cellStyle name="Note 2 2 6 20 3" xfId="48355"/>
    <cellStyle name="Note 2 2 6 20 4" xfId="48356"/>
    <cellStyle name="Note 2 2 6 21" xfId="48357"/>
    <cellStyle name="Note 2 2 6 22" xfId="48358"/>
    <cellStyle name="Note 2 2 6 3" xfId="22303"/>
    <cellStyle name="Note 2 2 6 3 2" xfId="22304"/>
    <cellStyle name="Note 2 2 6 3 3" xfId="22305"/>
    <cellStyle name="Note 2 2 6 3 4" xfId="48359"/>
    <cellStyle name="Note 2 2 6 4" xfId="22306"/>
    <cellStyle name="Note 2 2 6 4 2" xfId="22307"/>
    <cellStyle name="Note 2 2 6 4 3" xfId="22308"/>
    <cellStyle name="Note 2 2 6 4 4" xfId="48360"/>
    <cellStyle name="Note 2 2 6 5" xfId="22309"/>
    <cellStyle name="Note 2 2 6 5 2" xfId="22310"/>
    <cellStyle name="Note 2 2 6 5 3" xfId="22311"/>
    <cellStyle name="Note 2 2 6 5 4" xfId="48361"/>
    <cellStyle name="Note 2 2 6 6" xfId="22312"/>
    <cellStyle name="Note 2 2 6 6 2" xfId="22313"/>
    <cellStyle name="Note 2 2 6 6 3" xfId="22314"/>
    <cellStyle name="Note 2 2 6 6 4" xfId="48362"/>
    <cellStyle name="Note 2 2 6 7" xfId="22315"/>
    <cellStyle name="Note 2 2 6 7 2" xfId="22316"/>
    <cellStyle name="Note 2 2 6 7 3" xfId="22317"/>
    <cellStyle name="Note 2 2 6 7 4" xfId="48363"/>
    <cellStyle name="Note 2 2 6 8" xfId="22318"/>
    <cellStyle name="Note 2 2 6 8 2" xfId="22319"/>
    <cellStyle name="Note 2 2 6 8 3" xfId="22320"/>
    <cellStyle name="Note 2 2 6 8 4" xfId="48364"/>
    <cellStyle name="Note 2 2 6 9" xfId="22321"/>
    <cellStyle name="Note 2 2 6 9 2" xfId="22322"/>
    <cellStyle name="Note 2 2 6 9 3" xfId="22323"/>
    <cellStyle name="Note 2 2 6 9 4" xfId="48365"/>
    <cellStyle name="Note 2 2 7" xfId="22324"/>
    <cellStyle name="Note 2 2 7 10" xfId="22325"/>
    <cellStyle name="Note 2 2 7 10 2" xfId="22326"/>
    <cellStyle name="Note 2 2 7 10 3" xfId="22327"/>
    <cellStyle name="Note 2 2 7 10 4" xfId="48366"/>
    <cellStyle name="Note 2 2 7 11" xfId="22328"/>
    <cellStyle name="Note 2 2 7 11 2" xfId="22329"/>
    <cellStyle name="Note 2 2 7 11 3" xfId="22330"/>
    <cellStyle name="Note 2 2 7 11 4" xfId="48367"/>
    <cellStyle name="Note 2 2 7 12" xfId="22331"/>
    <cellStyle name="Note 2 2 7 12 2" xfId="22332"/>
    <cellStyle name="Note 2 2 7 12 3" xfId="22333"/>
    <cellStyle name="Note 2 2 7 12 4" xfId="48368"/>
    <cellStyle name="Note 2 2 7 13" xfId="22334"/>
    <cellStyle name="Note 2 2 7 13 2" xfId="22335"/>
    <cellStyle name="Note 2 2 7 13 3" xfId="22336"/>
    <cellStyle name="Note 2 2 7 13 4" xfId="48369"/>
    <cellStyle name="Note 2 2 7 14" xfId="22337"/>
    <cellStyle name="Note 2 2 7 14 2" xfId="22338"/>
    <cellStyle name="Note 2 2 7 14 3" xfId="22339"/>
    <cellStyle name="Note 2 2 7 14 4" xfId="48370"/>
    <cellStyle name="Note 2 2 7 15" xfId="22340"/>
    <cellStyle name="Note 2 2 7 15 2" xfId="22341"/>
    <cellStyle name="Note 2 2 7 15 3" xfId="22342"/>
    <cellStyle name="Note 2 2 7 15 4" xfId="48371"/>
    <cellStyle name="Note 2 2 7 16" xfId="22343"/>
    <cellStyle name="Note 2 2 7 16 2" xfId="22344"/>
    <cellStyle name="Note 2 2 7 16 3" xfId="22345"/>
    <cellStyle name="Note 2 2 7 16 4" xfId="48372"/>
    <cellStyle name="Note 2 2 7 17" xfId="22346"/>
    <cellStyle name="Note 2 2 7 17 2" xfId="22347"/>
    <cellStyle name="Note 2 2 7 17 3" xfId="22348"/>
    <cellStyle name="Note 2 2 7 17 4" xfId="48373"/>
    <cellStyle name="Note 2 2 7 18" xfId="22349"/>
    <cellStyle name="Note 2 2 7 18 2" xfId="22350"/>
    <cellStyle name="Note 2 2 7 18 3" xfId="22351"/>
    <cellStyle name="Note 2 2 7 18 4" xfId="48374"/>
    <cellStyle name="Note 2 2 7 19" xfId="22352"/>
    <cellStyle name="Note 2 2 7 19 2" xfId="22353"/>
    <cellStyle name="Note 2 2 7 19 3" xfId="22354"/>
    <cellStyle name="Note 2 2 7 19 4" xfId="48375"/>
    <cellStyle name="Note 2 2 7 2" xfId="22355"/>
    <cellStyle name="Note 2 2 7 2 2" xfId="22356"/>
    <cellStyle name="Note 2 2 7 2 3" xfId="22357"/>
    <cellStyle name="Note 2 2 7 2 4" xfId="48376"/>
    <cellStyle name="Note 2 2 7 20" xfId="22358"/>
    <cellStyle name="Note 2 2 7 20 2" xfId="22359"/>
    <cellStyle name="Note 2 2 7 20 3" xfId="48377"/>
    <cellStyle name="Note 2 2 7 20 4" xfId="48378"/>
    <cellStyle name="Note 2 2 7 21" xfId="48379"/>
    <cellStyle name="Note 2 2 7 22" xfId="48380"/>
    <cellStyle name="Note 2 2 7 3" xfId="22360"/>
    <cellStyle name="Note 2 2 7 3 2" xfId="22361"/>
    <cellStyle name="Note 2 2 7 3 3" xfId="22362"/>
    <cellStyle name="Note 2 2 7 3 4" xfId="48381"/>
    <cellStyle name="Note 2 2 7 4" xfId="22363"/>
    <cellStyle name="Note 2 2 7 4 2" xfId="22364"/>
    <cellStyle name="Note 2 2 7 4 3" xfId="22365"/>
    <cellStyle name="Note 2 2 7 4 4" xfId="48382"/>
    <cellStyle name="Note 2 2 7 5" xfId="22366"/>
    <cellStyle name="Note 2 2 7 5 2" xfId="22367"/>
    <cellStyle name="Note 2 2 7 5 3" xfId="22368"/>
    <cellStyle name="Note 2 2 7 5 4" xfId="48383"/>
    <cellStyle name="Note 2 2 7 6" xfId="22369"/>
    <cellStyle name="Note 2 2 7 6 2" xfId="22370"/>
    <cellStyle name="Note 2 2 7 6 3" xfId="22371"/>
    <cellStyle name="Note 2 2 7 6 4" xfId="48384"/>
    <cellStyle name="Note 2 2 7 7" xfId="22372"/>
    <cellStyle name="Note 2 2 7 7 2" xfId="22373"/>
    <cellStyle name="Note 2 2 7 7 3" xfId="22374"/>
    <cellStyle name="Note 2 2 7 7 4" xfId="48385"/>
    <cellStyle name="Note 2 2 7 8" xfId="22375"/>
    <cellStyle name="Note 2 2 7 8 2" xfId="22376"/>
    <cellStyle name="Note 2 2 7 8 3" xfId="22377"/>
    <cellStyle name="Note 2 2 7 8 4" xfId="48386"/>
    <cellStyle name="Note 2 2 7 9" xfId="22378"/>
    <cellStyle name="Note 2 2 7 9 2" xfId="22379"/>
    <cellStyle name="Note 2 2 7 9 3" xfId="22380"/>
    <cellStyle name="Note 2 2 7 9 4" xfId="48387"/>
    <cellStyle name="Note 2 2 8" xfId="22381"/>
    <cellStyle name="Note 2 2 8 10" xfId="22382"/>
    <cellStyle name="Note 2 2 8 10 2" xfId="22383"/>
    <cellStyle name="Note 2 2 8 10 3" xfId="22384"/>
    <cellStyle name="Note 2 2 8 10 4" xfId="48388"/>
    <cellStyle name="Note 2 2 8 11" xfId="22385"/>
    <cellStyle name="Note 2 2 8 11 2" xfId="22386"/>
    <cellStyle name="Note 2 2 8 11 3" xfId="22387"/>
    <cellStyle name="Note 2 2 8 11 4" xfId="48389"/>
    <cellStyle name="Note 2 2 8 12" xfId="22388"/>
    <cellStyle name="Note 2 2 8 12 2" xfId="22389"/>
    <cellStyle name="Note 2 2 8 12 3" xfId="22390"/>
    <cellStyle name="Note 2 2 8 12 4" xfId="48390"/>
    <cellStyle name="Note 2 2 8 13" xfId="22391"/>
    <cellStyle name="Note 2 2 8 13 2" xfId="22392"/>
    <cellStyle name="Note 2 2 8 13 3" xfId="22393"/>
    <cellStyle name="Note 2 2 8 13 4" xfId="48391"/>
    <cellStyle name="Note 2 2 8 14" xfId="22394"/>
    <cellStyle name="Note 2 2 8 14 2" xfId="22395"/>
    <cellStyle name="Note 2 2 8 14 3" xfId="22396"/>
    <cellStyle name="Note 2 2 8 14 4" xfId="48392"/>
    <cellStyle name="Note 2 2 8 15" xfId="22397"/>
    <cellStyle name="Note 2 2 8 15 2" xfId="22398"/>
    <cellStyle name="Note 2 2 8 15 3" xfId="22399"/>
    <cellStyle name="Note 2 2 8 15 4" xfId="48393"/>
    <cellStyle name="Note 2 2 8 16" xfId="22400"/>
    <cellStyle name="Note 2 2 8 16 2" xfId="22401"/>
    <cellStyle name="Note 2 2 8 16 3" xfId="22402"/>
    <cellStyle name="Note 2 2 8 16 4" xfId="48394"/>
    <cellStyle name="Note 2 2 8 17" xfId="22403"/>
    <cellStyle name="Note 2 2 8 17 2" xfId="22404"/>
    <cellStyle name="Note 2 2 8 17 3" xfId="22405"/>
    <cellStyle name="Note 2 2 8 17 4" xfId="48395"/>
    <cellStyle name="Note 2 2 8 18" xfId="22406"/>
    <cellStyle name="Note 2 2 8 18 2" xfId="22407"/>
    <cellStyle name="Note 2 2 8 18 3" xfId="22408"/>
    <cellStyle name="Note 2 2 8 18 4" xfId="48396"/>
    <cellStyle name="Note 2 2 8 19" xfId="22409"/>
    <cellStyle name="Note 2 2 8 19 2" xfId="22410"/>
    <cellStyle name="Note 2 2 8 19 3" xfId="22411"/>
    <cellStyle name="Note 2 2 8 19 4" xfId="48397"/>
    <cellStyle name="Note 2 2 8 2" xfId="22412"/>
    <cellStyle name="Note 2 2 8 2 2" xfId="22413"/>
    <cellStyle name="Note 2 2 8 2 3" xfId="22414"/>
    <cellStyle name="Note 2 2 8 2 4" xfId="48398"/>
    <cellStyle name="Note 2 2 8 20" xfId="22415"/>
    <cellStyle name="Note 2 2 8 20 2" xfId="22416"/>
    <cellStyle name="Note 2 2 8 20 3" xfId="48399"/>
    <cellStyle name="Note 2 2 8 20 4" xfId="48400"/>
    <cellStyle name="Note 2 2 8 21" xfId="48401"/>
    <cellStyle name="Note 2 2 8 22" xfId="48402"/>
    <cellStyle name="Note 2 2 8 3" xfId="22417"/>
    <cellStyle name="Note 2 2 8 3 2" xfId="22418"/>
    <cellStyle name="Note 2 2 8 3 3" xfId="22419"/>
    <cellStyle name="Note 2 2 8 3 4" xfId="48403"/>
    <cellStyle name="Note 2 2 8 4" xfId="22420"/>
    <cellStyle name="Note 2 2 8 4 2" xfId="22421"/>
    <cellStyle name="Note 2 2 8 4 3" xfId="22422"/>
    <cellStyle name="Note 2 2 8 4 4" xfId="48404"/>
    <cellStyle name="Note 2 2 8 5" xfId="22423"/>
    <cellStyle name="Note 2 2 8 5 2" xfId="22424"/>
    <cellStyle name="Note 2 2 8 5 3" xfId="22425"/>
    <cellStyle name="Note 2 2 8 5 4" xfId="48405"/>
    <cellStyle name="Note 2 2 8 6" xfId="22426"/>
    <cellStyle name="Note 2 2 8 6 2" xfId="22427"/>
    <cellStyle name="Note 2 2 8 6 3" xfId="22428"/>
    <cellStyle name="Note 2 2 8 6 4" xfId="48406"/>
    <cellStyle name="Note 2 2 8 7" xfId="22429"/>
    <cellStyle name="Note 2 2 8 7 2" xfId="22430"/>
    <cellStyle name="Note 2 2 8 7 3" xfId="22431"/>
    <cellStyle name="Note 2 2 8 7 4" xfId="48407"/>
    <cellStyle name="Note 2 2 8 8" xfId="22432"/>
    <cellStyle name="Note 2 2 8 8 2" xfId="22433"/>
    <cellStyle name="Note 2 2 8 8 3" xfId="22434"/>
    <cellStyle name="Note 2 2 8 8 4" xfId="48408"/>
    <cellStyle name="Note 2 2 8 9" xfId="22435"/>
    <cellStyle name="Note 2 2 8 9 2" xfId="22436"/>
    <cellStyle name="Note 2 2 8 9 3" xfId="22437"/>
    <cellStyle name="Note 2 2 8 9 4" xfId="48409"/>
    <cellStyle name="Note 2 2 9" xfId="22438"/>
    <cellStyle name="Note 2 2 9 10" xfId="22439"/>
    <cellStyle name="Note 2 2 9 10 2" xfId="22440"/>
    <cellStyle name="Note 2 2 9 10 3" xfId="22441"/>
    <cellStyle name="Note 2 2 9 10 4" xfId="48410"/>
    <cellStyle name="Note 2 2 9 11" xfId="22442"/>
    <cellStyle name="Note 2 2 9 11 2" xfId="22443"/>
    <cellStyle name="Note 2 2 9 11 3" xfId="22444"/>
    <cellStyle name="Note 2 2 9 11 4" xfId="48411"/>
    <cellStyle name="Note 2 2 9 12" xfId="22445"/>
    <cellStyle name="Note 2 2 9 12 2" xfId="22446"/>
    <cellStyle name="Note 2 2 9 12 3" xfId="22447"/>
    <cellStyle name="Note 2 2 9 12 4" xfId="48412"/>
    <cellStyle name="Note 2 2 9 13" xfId="22448"/>
    <cellStyle name="Note 2 2 9 13 2" xfId="22449"/>
    <cellStyle name="Note 2 2 9 13 3" xfId="22450"/>
    <cellStyle name="Note 2 2 9 13 4" xfId="48413"/>
    <cellStyle name="Note 2 2 9 14" xfId="22451"/>
    <cellStyle name="Note 2 2 9 14 2" xfId="22452"/>
    <cellStyle name="Note 2 2 9 14 3" xfId="22453"/>
    <cellStyle name="Note 2 2 9 14 4" xfId="48414"/>
    <cellStyle name="Note 2 2 9 15" xfId="22454"/>
    <cellStyle name="Note 2 2 9 15 2" xfId="22455"/>
    <cellStyle name="Note 2 2 9 15 3" xfId="22456"/>
    <cellStyle name="Note 2 2 9 15 4" xfId="48415"/>
    <cellStyle name="Note 2 2 9 16" xfId="22457"/>
    <cellStyle name="Note 2 2 9 16 2" xfId="22458"/>
    <cellStyle name="Note 2 2 9 16 3" xfId="22459"/>
    <cellStyle name="Note 2 2 9 16 4" xfId="48416"/>
    <cellStyle name="Note 2 2 9 17" xfId="22460"/>
    <cellStyle name="Note 2 2 9 17 2" xfId="22461"/>
    <cellStyle name="Note 2 2 9 17 3" xfId="22462"/>
    <cellStyle name="Note 2 2 9 17 4" xfId="48417"/>
    <cellStyle name="Note 2 2 9 18" xfId="22463"/>
    <cellStyle name="Note 2 2 9 18 2" xfId="22464"/>
    <cellStyle name="Note 2 2 9 18 3" xfId="22465"/>
    <cellStyle name="Note 2 2 9 18 4" xfId="48418"/>
    <cellStyle name="Note 2 2 9 19" xfId="22466"/>
    <cellStyle name="Note 2 2 9 19 2" xfId="22467"/>
    <cellStyle name="Note 2 2 9 19 3" xfId="22468"/>
    <cellStyle name="Note 2 2 9 19 4" xfId="48419"/>
    <cellStyle name="Note 2 2 9 2" xfId="22469"/>
    <cellStyle name="Note 2 2 9 2 2" xfId="22470"/>
    <cellStyle name="Note 2 2 9 2 3" xfId="22471"/>
    <cellStyle name="Note 2 2 9 2 4" xfId="48420"/>
    <cellStyle name="Note 2 2 9 20" xfId="22472"/>
    <cellStyle name="Note 2 2 9 20 2" xfId="22473"/>
    <cellStyle name="Note 2 2 9 20 3" xfId="48421"/>
    <cellStyle name="Note 2 2 9 20 4" xfId="48422"/>
    <cellStyle name="Note 2 2 9 21" xfId="48423"/>
    <cellStyle name="Note 2 2 9 22" xfId="48424"/>
    <cellStyle name="Note 2 2 9 3" xfId="22474"/>
    <cellStyle name="Note 2 2 9 3 2" xfId="22475"/>
    <cellStyle name="Note 2 2 9 3 3" xfId="22476"/>
    <cellStyle name="Note 2 2 9 3 4" xfId="48425"/>
    <cellStyle name="Note 2 2 9 4" xfId="22477"/>
    <cellStyle name="Note 2 2 9 4 2" xfId="22478"/>
    <cellStyle name="Note 2 2 9 4 3" xfId="22479"/>
    <cellStyle name="Note 2 2 9 4 4" xfId="48426"/>
    <cellStyle name="Note 2 2 9 5" xfId="22480"/>
    <cellStyle name="Note 2 2 9 5 2" xfId="22481"/>
    <cellStyle name="Note 2 2 9 5 3" xfId="22482"/>
    <cellStyle name="Note 2 2 9 5 4" xfId="48427"/>
    <cellStyle name="Note 2 2 9 6" xfId="22483"/>
    <cellStyle name="Note 2 2 9 6 2" xfId="22484"/>
    <cellStyle name="Note 2 2 9 6 3" xfId="22485"/>
    <cellStyle name="Note 2 2 9 6 4" xfId="48428"/>
    <cellStyle name="Note 2 2 9 7" xfId="22486"/>
    <cellStyle name="Note 2 2 9 7 2" xfId="22487"/>
    <cellStyle name="Note 2 2 9 7 3" xfId="22488"/>
    <cellStyle name="Note 2 2 9 7 4" xfId="48429"/>
    <cellStyle name="Note 2 2 9 8" xfId="22489"/>
    <cellStyle name="Note 2 2 9 8 2" xfId="22490"/>
    <cellStyle name="Note 2 2 9 8 3" xfId="22491"/>
    <cellStyle name="Note 2 2 9 8 4" xfId="48430"/>
    <cellStyle name="Note 2 2 9 9" xfId="22492"/>
    <cellStyle name="Note 2 2 9 9 2" xfId="22493"/>
    <cellStyle name="Note 2 2 9 9 3" xfId="22494"/>
    <cellStyle name="Note 2 2 9 9 4" xfId="48431"/>
    <cellStyle name="Note 2 20" xfId="22495"/>
    <cellStyle name="Note 2 20 2" xfId="22496"/>
    <cellStyle name="Note 2 20 3" xfId="22497"/>
    <cellStyle name="Note 2 20 4" xfId="48432"/>
    <cellStyle name="Note 2 21" xfId="22498"/>
    <cellStyle name="Note 2 21 2" xfId="22499"/>
    <cellStyle name="Note 2 21 3" xfId="22500"/>
    <cellStyle name="Note 2 21 4" xfId="48433"/>
    <cellStyle name="Note 2 22" xfId="22501"/>
    <cellStyle name="Note 2 22 2" xfId="22502"/>
    <cellStyle name="Note 2 22 3" xfId="22503"/>
    <cellStyle name="Note 2 22 4" xfId="48434"/>
    <cellStyle name="Note 2 23" xfId="22504"/>
    <cellStyle name="Note 2 23 2" xfId="22505"/>
    <cellStyle name="Note 2 23 3" xfId="22506"/>
    <cellStyle name="Note 2 23 4" xfId="48435"/>
    <cellStyle name="Note 2 24" xfId="22507"/>
    <cellStyle name="Note 2 24 2" xfId="22508"/>
    <cellStyle name="Note 2 24 3" xfId="22509"/>
    <cellStyle name="Note 2 24 4" xfId="48436"/>
    <cellStyle name="Note 2 25" xfId="22510"/>
    <cellStyle name="Note 2 25 2" xfId="22511"/>
    <cellStyle name="Note 2 25 3" xfId="22512"/>
    <cellStyle name="Note 2 25 4" xfId="48437"/>
    <cellStyle name="Note 2 26" xfId="22513"/>
    <cellStyle name="Note 2 26 2" xfId="22514"/>
    <cellStyle name="Note 2 26 3" xfId="22515"/>
    <cellStyle name="Note 2 26 4" xfId="48438"/>
    <cellStyle name="Note 2 27" xfId="22516"/>
    <cellStyle name="Note 2 27 2" xfId="22517"/>
    <cellStyle name="Note 2 27 3" xfId="22518"/>
    <cellStyle name="Note 2 27 4" xfId="48439"/>
    <cellStyle name="Note 2 28" xfId="22519"/>
    <cellStyle name="Note 2 28 2" xfId="22520"/>
    <cellStyle name="Note 2 28 3" xfId="22521"/>
    <cellStyle name="Note 2 28 4" xfId="48440"/>
    <cellStyle name="Note 2 29" xfId="22522"/>
    <cellStyle name="Note 2 29 2" xfId="22523"/>
    <cellStyle name="Note 2 29 3" xfId="22524"/>
    <cellStyle name="Note 2 29 4" xfId="48441"/>
    <cellStyle name="Note 2 3" xfId="22525"/>
    <cellStyle name="Note 2 3 10" xfId="22526"/>
    <cellStyle name="Note 2 3 10 2" xfId="22527"/>
    <cellStyle name="Note 2 3 10 3" xfId="22528"/>
    <cellStyle name="Note 2 3 10 4" xfId="48442"/>
    <cellStyle name="Note 2 3 11" xfId="22529"/>
    <cellStyle name="Note 2 3 11 2" xfId="22530"/>
    <cellStyle name="Note 2 3 11 3" xfId="22531"/>
    <cellStyle name="Note 2 3 11 4" xfId="48443"/>
    <cellStyle name="Note 2 3 12" xfId="22532"/>
    <cellStyle name="Note 2 3 12 2" xfId="22533"/>
    <cellStyle name="Note 2 3 12 3" xfId="22534"/>
    <cellStyle name="Note 2 3 12 4" xfId="48444"/>
    <cellStyle name="Note 2 3 13" xfId="22535"/>
    <cellStyle name="Note 2 3 13 2" xfId="22536"/>
    <cellStyle name="Note 2 3 13 3" xfId="22537"/>
    <cellStyle name="Note 2 3 13 4" xfId="48445"/>
    <cellStyle name="Note 2 3 14" xfId="22538"/>
    <cellStyle name="Note 2 3 14 2" xfId="22539"/>
    <cellStyle name="Note 2 3 14 3" xfId="22540"/>
    <cellStyle name="Note 2 3 14 4" xfId="48446"/>
    <cellStyle name="Note 2 3 15" xfId="22541"/>
    <cellStyle name="Note 2 3 15 2" xfId="22542"/>
    <cellStyle name="Note 2 3 15 3" xfId="22543"/>
    <cellStyle name="Note 2 3 15 4" xfId="48447"/>
    <cellStyle name="Note 2 3 16" xfId="22544"/>
    <cellStyle name="Note 2 3 16 2" xfId="22545"/>
    <cellStyle name="Note 2 3 16 3" xfId="22546"/>
    <cellStyle name="Note 2 3 16 4" xfId="48448"/>
    <cellStyle name="Note 2 3 17" xfId="22547"/>
    <cellStyle name="Note 2 3 17 2" xfId="22548"/>
    <cellStyle name="Note 2 3 17 3" xfId="22549"/>
    <cellStyle name="Note 2 3 17 4" xfId="48449"/>
    <cellStyle name="Note 2 3 18" xfId="22550"/>
    <cellStyle name="Note 2 3 18 2" xfId="22551"/>
    <cellStyle name="Note 2 3 18 3" xfId="22552"/>
    <cellStyle name="Note 2 3 18 4" xfId="48450"/>
    <cellStyle name="Note 2 3 19" xfId="22553"/>
    <cellStyle name="Note 2 3 19 2" xfId="22554"/>
    <cellStyle name="Note 2 3 19 3" xfId="22555"/>
    <cellStyle name="Note 2 3 19 4" xfId="48451"/>
    <cellStyle name="Note 2 3 2" xfId="22556"/>
    <cellStyle name="Note 2 3 2 10" xfId="22557"/>
    <cellStyle name="Note 2 3 2 10 2" xfId="22558"/>
    <cellStyle name="Note 2 3 2 10 3" xfId="22559"/>
    <cellStyle name="Note 2 3 2 10 4" xfId="48452"/>
    <cellStyle name="Note 2 3 2 11" xfId="22560"/>
    <cellStyle name="Note 2 3 2 11 2" xfId="22561"/>
    <cellStyle name="Note 2 3 2 11 3" xfId="22562"/>
    <cellStyle name="Note 2 3 2 11 4" xfId="48453"/>
    <cellStyle name="Note 2 3 2 12" xfId="22563"/>
    <cellStyle name="Note 2 3 2 12 2" xfId="22564"/>
    <cellStyle name="Note 2 3 2 12 3" xfId="22565"/>
    <cellStyle name="Note 2 3 2 12 4" xfId="48454"/>
    <cellStyle name="Note 2 3 2 13" xfId="22566"/>
    <cellStyle name="Note 2 3 2 13 2" xfId="22567"/>
    <cellStyle name="Note 2 3 2 13 3" xfId="22568"/>
    <cellStyle name="Note 2 3 2 13 4" xfId="48455"/>
    <cellStyle name="Note 2 3 2 14" xfId="22569"/>
    <cellStyle name="Note 2 3 2 14 2" xfId="22570"/>
    <cellStyle name="Note 2 3 2 14 3" xfId="22571"/>
    <cellStyle name="Note 2 3 2 14 4" xfId="48456"/>
    <cellStyle name="Note 2 3 2 15" xfId="22572"/>
    <cellStyle name="Note 2 3 2 15 2" xfId="22573"/>
    <cellStyle name="Note 2 3 2 15 3" xfId="22574"/>
    <cellStyle name="Note 2 3 2 15 4" xfId="48457"/>
    <cellStyle name="Note 2 3 2 16" xfId="22575"/>
    <cellStyle name="Note 2 3 2 16 2" xfId="22576"/>
    <cellStyle name="Note 2 3 2 16 3" xfId="22577"/>
    <cellStyle name="Note 2 3 2 16 4" xfId="48458"/>
    <cellStyle name="Note 2 3 2 17" xfId="22578"/>
    <cellStyle name="Note 2 3 2 17 2" xfId="22579"/>
    <cellStyle name="Note 2 3 2 17 3" xfId="22580"/>
    <cellStyle name="Note 2 3 2 17 4" xfId="48459"/>
    <cellStyle name="Note 2 3 2 18" xfId="22581"/>
    <cellStyle name="Note 2 3 2 18 2" xfId="22582"/>
    <cellStyle name="Note 2 3 2 18 3" xfId="22583"/>
    <cellStyle name="Note 2 3 2 18 4" xfId="48460"/>
    <cellStyle name="Note 2 3 2 19" xfId="22584"/>
    <cellStyle name="Note 2 3 2 19 2" xfId="22585"/>
    <cellStyle name="Note 2 3 2 19 3" xfId="22586"/>
    <cellStyle name="Note 2 3 2 19 4" xfId="48461"/>
    <cellStyle name="Note 2 3 2 2" xfId="22587"/>
    <cellStyle name="Note 2 3 2 2 10" xfId="22588"/>
    <cellStyle name="Note 2 3 2 2 10 2" xfId="22589"/>
    <cellStyle name="Note 2 3 2 2 10 3" xfId="22590"/>
    <cellStyle name="Note 2 3 2 2 10 4" xfId="48462"/>
    <cellStyle name="Note 2 3 2 2 11" xfId="22591"/>
    <cellStyle name="Note 2 3 2 2 11 2" xfId="22592"/>
    <cellStyle name="Note 2 3 2 2 11 3" xfId="22593"/>
    <cellStyle name="Note 2 3 2 2 11 4" xfId="48463"/>
    <cellStyle name="Note 2 3 2 2 12" xfId="22594"/>
    <cellStyle name="Note 2 3 2 2 12 2" xfId="22595"/>
    <cellStyle name="Note 2 3 2 2 12 3" xfId="22596"/>
    <cellStyle name="Note 2 3 2 2 12 4" xfId="48464"/>
    <cellStyle name="Note 2 3 2 2 13" xfId="22597"/>
    <cellStyle name="Note 2 3 2 2 13 2" xfId="22598"/>
    <cellStyle name="Note 2 3 2 2 13 3" xfId="22599"/>
    <cellStyle name="Note 2 3 2 2 13 4" xfId="48465"/>
    <cellStyle name="Note 2 3 2 2 14" xfId="22600"/>
    <cellStyle name="Note 2 3 2 2 14 2" xfId="22601"/>
    <cellStyle name="Note 2 3 2 2 14 3" xfId="22602"/>
    <cellStyle name="Note 2 3 2 2 14 4" xfId="48466"/>
    <cellStyle name="Note 2 3 2 2 15" xfId="22603"/>
    <cellStyle name="Note 2 3 2 2 15 2" xfId="22604"/>
    <cellStyle name="Note 2 3 2 2 15 3" xfId="22605"/>
    <cellStyle name="Note 2 3 2 2 15 4" xfId="48467"/>
    <cellStyle name="Note 2 3 2 2 16" xfId="22606"/>
    <cellStyle name="Note 2 3 2 2 16 2" xfId="22607"/>
    <cellStyle name="Note 2 3 2 2 16 3" xfId="22608"/>
    <cellStyle name="Note 2 3 2 2 16 4" xfId="48468"/>
    <cellStyle name="Note 2 3 2 2 17" xfId="22609"/>
    <cellStyle name="Note 2 3 2 2 17 2" xfId="22610"/>
    <cellStyle name="Note 2 3 2 2 17 3" xfId="22611"/>
    <cellStyle name="Note 2 3 2 2 17 4" xfId="48469"/>
    <cellStyle name="Note 2 3 2 2 18" xfId="22612"/>
    <cellStyle name="Note 2 3 2 2 18 2" xfId="22613"/>
    <cellStyle name="Note 2 3 2 2 18 3" xfId="22614"/>
    <cellStyle name="Note 2 3 2 2 18 4" xfId="48470"/>
    <cellStyle name="Note 2 3 2 2 19" xfId="22615"/>
    <cellStyle name="Note 2 3 2 2 19 2" xfId="22616"/>
    <cellStyle name="Note 2 3 2 2 19 3" xfId="22617"/>
    <cellStyle name="Note 2 3 2 2 19 4" xfId="48471"/>
    <cellStyle name="Note 2 3 2 2 2" xfId="22618"/>
    <cellStyle name="Note 2 3 2 2 2 2" xfId="22619"/>
    <cellStyle name="Note 2 3 2 2 2 3" xfId="22620"/>
    <cellStyle name="Note 2 3 2 2 2 4" xfId="48472"/>
    <cellStyle name="Note 2 3 2 2 20" xfId="22621"/>
    <cellStyle name="Note 2 3 2 2 20 2" xfId="22622"/>
    <cellStyle name="Note 2 3 2 2 20 3" xfId="48473"/>
    <cellStyle name="Note 2 3 2 2 20 4" xfId="48474"/>
    <cellStyle name="Note 2 3 2 2 21" xfId="48475"/>
    <cellStyle name="Note 2 3 2 2 22" xfId="48476"/>
    <cellStyle name="Note 2 3 2 2 3" xfId="22623"/>
    <cellStyle name="Note 2 3 2 2 3 2" xfId="22624"/>
    <cellStyle name="Note 2 3 2 2 3 3" xfId="22625"/>
    <cellStyle name="Note 2 3 2 2 3 4" xfId="48477"/>
    <cellStyle name="Note 2 3 2 2 4" xfId="22626"/>
    <cellStyle name="Note 2 3 2 2 4 2" xfId="22627"/>
    <cellStyle name="Note 2 3 2 2 4 3" xfId="22628"/>
    <cellStyle name="Note 2 3 2 2 4 4" xfId="48478"/>
    <cellStyle name="Note 2 3 2 2 5" xfId="22629"/>
    <cellStyle name="Note 2 3 2 2 5 2" xfId="22630"/>
    <cellStyle name="Note 2 3 2 2 5 3" xfId="22631"/>
    <cellStyle name="Note 2 3 2 2 5 4" xfId="48479"/>
    <cellStyle name="Note 2 3 2 2 6" xfId="22632"/>
    <cellStyle name="Note 2 3 2 2 6 2" xfId="22633"/>
    <cellStyle name="Note 2 3 2 2 6 3" xfId="22634"/>
    <cellStyle name="Note 2 3 2 2 6 4" xfId="48480"/>
    <cellStyle name="Note 2 3 2 2 7" xfId="22635"/>
    <cellStyle name="Note 2 3 2 2 7 2" xfId="22636"/>
    <cellStyle name="Note 2 3 2 2 7 3" xfId="22637"/>
    <cellStyle name="Note 2 3 2 2 7 4" xfId="48481"/>
    <cellStyle name="Note 2 3 2 2 8" xfId="22638"/>
    <cellStyle name="Note 2 3 2 2 8 2" xfId="22639"/>
    <cellStyle name="Note 2 3 2 2 8 3" xfId="22640"/>
    <cellStyle name="Note 2 3 2 2 8 4" xfId="48482"/>
    <cellStyle name="Note 2 3 2 2 9" xfId="22641"/>
    <cellStyle name="Note 2 3 2 2 9 2" xfId="22642"/>
    <cellStyle name="Note 2 3 2 2 9 3" xfId="22643"/>
    <cellStyle name="Note 2 3 2 2 9 4" xfId="48483"/>
    <cellStyle name="Note 2 3 2 20" xfId="22644"/>
    <cellStyle name="Note 2 3 2 20 2" xfId="22645"/>
    <cellStyle name="Note 2 3 2 20 3" xfId="22646"/>
    <cellStyle name="Note 2 3 2 20 4" xfId="48484"/>
    <cellStyle name="Note 2 3 2 21" xfId="22647"/>
    <cellStyle name="Note 2 3 2 21 2" xfId="22648"/>
    <cellStyle name="Note 2 3 2 21 3" xfId="48485"/>
    <cellStyle name="Note 2 3 2 21 4" xfId="48486"/>
    <cellStyle name="Note 2 3 2 22" xfId="48487"/>
    <cellStyle name="Note 2 3 2 23" xfId="48488"/>
    <cellStyle name="Note 2 3 2 3" xfId="22649"/>
    <cellStyle name="Note 2 3 2 3 2" xfId="22650"/>
    <cellStyle name="Note 2 3 2 3 3" xfId="22651"/>
    <cellStyle name="Note 2 3 2 3 4" xfId="48489"/>
    <cellStyle name="Note 2 3 2 4" xfId="22652"/>
    <cellStyle name="Note 2 3 2 4 2" xfId="22653"/>
    <cellStyle name="Note 2 3 2 4 3" xfId="22654"/>
    <cellStyle name="Note 2 3 2 4 4" xfId="48490"/>
    <cellStyle name="Note 2 3 2 5" xfId="22655"/>
    <cellStyle name="Note 2 3 2 5 2" xfId="22656"/>
    <cellStyle name="Note 2 3 2 5 3" xfId="22657"/>
    <cellStyle name="Note 2 3 2 5 4" xfId="48491"/>
    <cellStyle name="Note 2 3 2 6" xfId="22658"/>
    <cellStyle name="Note 2 3 2 6 2" xfId="22659"/>
    <cellStyle name="Note 2 3 2 6 3" xfId="22660"/>
    <cellStyle name="Note 2 3 2 6 4" xfId="48492"/>
    <cellStyle name="Note 2 3 2 7" xfId="22661"/>
    <cellStyle name="Note 2 3 2 7 2" xfId="22662"/>
    <cellStyle name="Note 2 3 2 7 3" xfId="22663"/>
    <cellStyle name="Note 2 3 2 7 4" xfId="48493"/>
    <cellStyle name="Note 2 3 2 8" xfId="22664"/>
    <cellStyle name="Note 2 3 2 8 2" xfId="22665"/>
    <cellStyle name="Note 2 3 2 8 3" xfId="22666"/>
    <cellStyle name="Note 2 3 2 8 4" xfId="48494"/>
    <cellStyle name="Note 2 3 2 9" xfId="22667"/>
    <cellStyle name="Note 2 3 2 9 2" xfId="22668"/>
    <cellStyle name="Note 2 3 2 9 3" xfId="22669"/>
    <cellStyle name="Note 2 3 2 9 4" xfId="48495"/>
    <cellStyle name="Note 2 3 20" xfId="22670"/>
    <cellStyle name="Note 2 3 20 2" xfId="22671"/>
    <cellStyle name="Note 2 3 20 3" xfId="22672"/>
    <cellStyle name="Note 2 3 20 4" xfId="48496"/>
    <cellStyle name="Note 2 3 21" xfId="22673"/>
    <cellStyle name="Note 2 3 21 2" xfId="22674"/>
    <cellStyle name="Note 2 3 21 3" xfId="48497"/>
    <cellStyle name="Note 2 3 21 4" xfId="48498"/>
    <cellStyle name="Note 2 3 22" xfId="48499"/>
    <cellStyle name="Note 2 3 23" xfId="48500"/>
    <cellStyle name="Note 2 3 24" xfId="48501"/>
    <cellStyle name="Note 2 3 3" xfId="22675"/>
    <cellStyle name="Note 2 3 3 2" xfId="22676"/>
    <cellStyle name="Note 2 3 3 3" xfId="22677"/>
    <cellStyle name="Note 2 3 3 4" xfId="48502"/>
    <cellStyle name="Note 2 3 4" xfId="22678"/>
    <cellStyle name="Note 2 3 4 2" xfId="22679"/>
    <cellStyle name="Note 2 3 4 3" xfId="22680"/>
    <cellStyle name="Note 2 3 4 4" xfId="48503"/>
    <cellStyle name="Note 2 3 5" xfId="22681"/>
    <cellStyle name="Note 2 3 5 2" xfId="22682"/>
    <cellStyle name="Note 2 3 5 3" xfId="22683"/>
    <cellStyle name="Note 2 3 5 4" xfId="48504"/>
    <cellStyle name="Note 2 3 6" xfId="22684"/>
    <cellStyle name="Note 2 3 6 2" xfId="22685"/>
    <cellStyle name="Note 2 3 6 3" xfId="22686"/>
    <cellStyle name="Note 2 3 6 4" xfId="48505"/>
    <cellStyle name="Note 2 3 7" xfId="22687"/>
    <cellStyle name="Note 2 3 7 2" xfId="22688"/>
    <cellStyle name="Note 2 3 7 3" xfId="22689"/>
    <cellStyle name="Note 2 3 7 4" xfId="48506"/>
    <cellStyle name="Note 2 3 8" xfId="22690"/>
    <cellStyle name="Note 2 3 8 2" xfId="22691"/>
    <cellStyle name="Note 2 3 8 3" xfId="22692"/>
    <cellStyle name="Note 2 3 8 4" xfId="48507"/>
    <cellStyle name="Note 2 3 9" xfId="22693"/>
    <cellStyle name="Note 2 3 9 2" xfId="22694"/>
    <cellStyle name="Note 2 3 9 3" xfId="22695"/>
    <cellStyle name="Note 2 3 9 4" xfId="48508"/>
    <cellStyle name="Note 2 30" xfId="22696"/>
    <cellStyle name="Note 2 30 2" xfId="22697"/>
    <cellStyle name="Note 2 30 3" xfId="22698"/>
    <cellStyle name="Note 2 30 4" xfId="48509"/>
    <cellStyle name="Note 2 31" xfId="22699"/>
    <cellStyle name="Note 2 31 2" xfId="22700"/>
    <cellStyle name="Note 2 31 3" xfId="22701"/>
    <cellStyle name="Note 2 31 4" xfId="48510"/>
    <cellStyle name="Note 2 32" xfId="22702"/>
    <cellStyle name="Note 2 32 2" xfId="22703"/>
    <cellStyle name="Note 2 32 3" xfId="22704"/>
    <cellStyle name="Note 2 32 4" xfId="48511"/>
    <cellStyle name="Note 2 33" xfId="22705"/>
    <cellStyle name="Note 2 33 2" xfId="22706"/>
    <cellStyle name="Note 2 33 3" xfId="22707"/>
    <cellStyle name="Note 2 33 4" xfId="48512"/>
    <cellStyle name="Note 2 34" xfId="22708"/>
    <cellStyle name="Note 2 34 2" xfId="22709"/>
    <cellStyle name="Note 2 34 3" xfId="22710"/>
    <cellStyle name="Note 2 34 4" xfId="48513"/>
    <cellStyle name="Note 2 35" xfId="22711"/>
    <cellStyle name="Note 2 35 2" xfId="22712"/>
    <cellStyle name="Note 2 35 3" xfId="22713"/>
    <cellStyle name="Note 2 35 4" xfId="48514"/>
    <cellStyle name="Note 2 36" xfId="22714"/>
    <cellStyle name="Note 2 36 2" xfId="22715"/>
    <cellStyle name="Note 2 36 3" xfId="22716"/>
    <cellStyle name="Note 2 36 4" xfId="48515"/>
    <cellStyle name="Note 2 37" xfId="22717"/>
    <cellStyle name="Note 2 37 2" xfId="22718"/>
    <cellStyle name="Note 2 37 3" xfId="22719"/>
    <cellStyle name="Note 2 37 4" xfId="48516"/>
    <cellStyle name="Note 2 38" xfId="22720"/>
    <cellStyle name="Note 2 39" xfId="22721"/>
    <cellStyle name="Note 2 4" xfId="22722"/>
    <cellStyle name="Note 2 4 10" xfId="22723"/>
    <cellStyle name="Note 2 4 10 2" xfId="22724"/>
    <cellStyle name="Note 2 4 10 3" xfId="22725"/>
    <cellStyle name="Note 2 4 10 4" xfId="48517"/>
    <cellStyle name="Note 2 4 11" xfId="22726"/>
    <cellStyle name="Note 2 4 11 2" xfId="22727"/>
    <cellStyle name="Note 2 4 11 3" xfId="22728"/>
    <cellStyle name="Note 2 4 11 4" xfId="48518"/>
    <cellStyle name="Note 2 4 12" xfId="22729"/>
    <cellStyle name="Note 2 4 12 2" xfId="22730"/>
    <cellStyle name="Note 2 4 12 3" xfId="22731"/>
    <cellStyle name="Note 2 4 12 4" xfId="48519"/>
    <cellStyle name="Note 2 4 13" xfId="22732"/>
    <cellStyle name="Note 2 4 13 2" xfId="22733"/>
    <cellStyle name="Note 2 4 13 3" xfId="22734"/>
    <cellStyle name="Note 2 4 13 4" xfId="48520"/>
    <cellStyle name="Note 2 4 14" xfId="22735"/>
    <cellStyle name="Note 2 4 14 2" xfId="22736"/>
    <cellStyle name="Note 2 4 14 3" xfId="22737"/>
    <cellStyle name="Note 2 4 14 4" xfId="48521"/>
    <cellStyle name="Note 2 4 15" xfId="22738"/>
    <cellStyle name="Note 2 4 15 2" xfId="22739"/>
    <cellStyle name="Note 2 4 15 3" xfId="22740"/>
    <cellStyle name="Note 2 4 15 4" xfId="48522"/>
    <cellStyle name="Note 2 4 16" xfId="22741"/>
    <cellStyle name="Note 2 4 16 2" xfId="22742"/>
    <cellStyle name="Note 2 4 16 3" xfId="22743"/>
    <cellStyle name="Note 2 4 16 4" xfId="48523"/>
    <cellStyle name="Note 2 4 17" xfId="22744"/>
    <cellStyle name="Note 2 4 17 2" xfId="22745"/>
    <cellStyle name="Note 2 4 17 3" xfId="22746"/>
    <cellStyle name="Note 2 4 17 4" xfId="48524"/>
    <cellStyle name="Note 2 4 18" xfId="22747"/>
    <cellStyle name="Note 2 4 18 2" xfId="22748"/>
    <cellStyle name="Note 2 4 18 3" xfId="22749"/>
    <cellStyle name="Note 2 4 18 4" xfId="48525"/>
    <cellStyle name="Note 2 4 19" xfId="22750"/>
    <cellStyle name="Note 2 4 19 2" xfId="22751"/>
    <cellStyle name="Note 2 4 19 3" xfId="22752"/>
    <cellStyle name="Note 2 4 19 4" xfId="48526"/>
    <cellStyle name="Note 2 4 2" xfId="22753"/>
    <cellStyle name="Note 2 4 2 10" xfId="22754"/>
    <cellStyle name="Note 2 4 2 10 2" xfId="22755"/>
    <cellStyle name="Note 2 4 2 10 3" xfId="22756"/>
    <cellStyle name="Note 2 4 2 10 4" xfId="48527"/>
    <cellStyle name="Note 2 4 2 11" xfId="22757"/>
    <cellStyle name="Note 2 4 2 11 2" xfId="22758"/>
    <cellStyle name="Note 2 4 2 11 3" xfId="22759"/>
    <cellStyle name="Note 2 4 2 11 4" xfId="48528"/>
    <cellStyle name="Note 2 4 2 12" xfId="22760"/>
    <cellStyle name="Note 2 4 2 12 2" xfId="22761"/>
    <cellStyle name="Note 2 4 2 12 3" xfId="22762"/>
    <cellStyle name="Note 2 4 2 12 4" xfId="48529"/>
    <cellStyle name="Note 2 4 2 13" xfId="22763"/>
    <cellStyle name="Note 2 4 2 13 2" xfId="22764"/>
    <cellStyle name="Note 2 4 2 13 3" xfId="22765"/>
    <cellStyle name="Note 2 4 2 13 4" xfId="48530"/>
    <cellStyle name="Note 2 4 2 14" xfId="22766"/>
    <cellStyle name="Note 2 4 2 14 2" xfId="22767"/>
    <cellStyle name="Note 2 4 2 14 3" xfId="22768"/>
    <cellStyle name="Note 2 4 2 14 4" xfId="48531"/>
    <cellStyle name="Note 2 4 2 15" xfId="22769"/>
    <cellStyle name="Note 2 4 2 15 2" xfId="22770"/>
    <cellStyle name="Note 2 4 2 15 3" xfId="22771"/>
    <cellStyle name="Note 2 4 2 15 4" xfId="48532"/>
    <cellStyle name="Note 2 4 2 16" xfId="22772"/>
    <cellStyle name="Note 2 4 2 16 2" xfId="22773"/>
    <cellStyle name="Note 2 4 2 16 3" xfId="22774"/>
    <cellStyle name="Note 2 4 2 16 4" xfId="48533"/>
    <cellStyle name="Note 2 4 2 17" xfId="22775"/>
    <cellStyle name="Note 2 4 2 17 2" xfId="22776"/>
    <cellStyle name="Note 2 4 2 17 3" xfId="22777"/>
    <cellStyle name="Note 2 4 2 17 4" xfId="48534"/>
    <cellStyle name="Note 2 4 2 18" xfId="22778"/>
    <cellStyle name="Note 2 4 2 18 2" xfId="22779"/>
    <cellStyle name="Note 2 4 2 18 3" xfId="22780"/>
    <cellStyle name="Note 2 4 2 18 4" xfId="48535"/>
    <cellStyle name="Note 2 4 2 19" xfId="22781"/>
    <cellStyle name="Note 2 4 2 19 2" xfId="22782"/>
    <cellStyle name="Note 2 4 2 19 3" xfId="22783"/>
    <cellStyle name="Note 2 4 2 19 4" xfId="48536"/>
    <cellStyle name="Note 2 4 2 2" xfId="22784"/>
    <cellStyle name="Note 2 4 2 2 2" xfId="22785"/>
    <cellStyle name="Note 2 4 2 2 3" xfId="22786"/>
    <cellStyle name="Note 2 4 2 2 4" xfId="48537"/>
    <cellStyle name="Note 2 4 2 20" xfId="22787"/>
    <cellStyle name="Note 2 4 2 20 2" xfId="22788"/>
    <cellStyle name="Note 2 4 2 20 3" xfId="48538"/>
    <cellStyle name="Note 2 4 2 20 4" xfId="48539"/>
    <cellStyle name="Note 2 4 2 21" xfId="48540"/>
    <cellStyle name="Note 2 4 2 22" xfId="48541"/>
    <cellStyle name="Note 2 4 2 3" xfId="22789"/>
    <cellStyle name="Note 2 4 2 3 2" xfId="22790"/>
    <cellStyle name="Note 2 4 2 3 3" xfId="22791"/>
    <cellStyle name="Note 2 4 2 3 4" xfId="48542"/>
    <cellStyle name="Note 2 4 2 4" xfId="22792"/>
    <cellStyle name="Note 2 4 2 4 2" xfId="22793"/>
    <cellStyle name="Note 2 4 2 4 3" xfId="22794"/>
    <cellStyle name="Note 2 4 2 4 4" xfId="48543"/>
    <cellStyle name="Note 2 4 2 5" xfId="22795"/>
    <cellStyle name="Note 2 4 2 5 2" xfId="22796"/>
    <cellStyle name="Note 2 4 2 5 3" xfId="22797"/>
    <cellStyle name="Note 2 4 2 5 4" xfId="48544"/>
    <cellStyle name="Note 2 4 2 6" xfId="22798"/>
    <cellStyle name="Note 2 4 2 6 2" xfId="22799"/>
    <cellStyle name="Note 2 4 2 6 3" xfId="22800"/>
    <cellStyle name="Note 2 4 2 6 4" xfId="48545"/>
    <cellStyle name="Note 2 4 2 7" xfId="22801"/>
    <cellStyle name="Note 2 4 2 7 2" xfId="22802"/>
    <cellStyle name="Note 2 4 2 7 3" xfId="22803"/>
    <cellStyle name="Note 2 4 2 7 4" xfId="48546"/>
    <cellStyle name="Note 2 4 2 8" xfId="22804"/>
    <cellStyle name="Note 2 4 2 8 2" xfId="22805"/>
    <cellStyle name="Note 2 4 2 8 3" xfId="22806"/>
    <cellStyle name="Note 2 4 2 8 4" xfId="48547"/>
    <cellStyle name="Note 2 4 2 9" xfId="22807"/>
    <cellStyle name="Note 2 4 2 9 2" xfId="22808"/>
    <cellStyle name="Note 2 4 2 9 3" xfId="22809"/>
    <cellStyle name="Note 2 4 2 9 4" xfId="48548"/>
    <cellStyle name="Note 2 4 20" xfId="22810"/>
    <cellStyle name="Note 2 4 20 2" xfId="22811"/>
    <cellStyle name="Note 2 4 20 3" xfId="22812"/>
    <cellStyle name="Note 2 4 20 4" xfId="48549"/>
    <cellStyle name="Note 2 4 21" xfId="22813"/>
    <cellStyle name="Note 2 4 21 2" xfId="22814"/>
    <cellStyle name="Note 2 4 21 3" xfId="48550"/>
    <cellStyle name="Note 2 4 21 4" xfId="48551"/>
    <cellStyle name="Note 2 4 22" xfId="48552"/>
    <cellStyle name="Note 2 4 23" xfId="48553"/>
    <cellStyle name="Note 2 4 3" xfId="22815"/>
    <cellStyle name="Note 2 4 3 2" xfId="22816"/>
    <cellStyle name="Note 2 4 3 3" xfId="22817"/>
    <cellStyle name="Note 2 4 3 4" xfId="48554"/>
    <cellStyle name="Note 2 4 4" xfId="22818"/>
    <cellStyle name="Note 2 4 4 2" xfId="22819"/>
    <cellStyle name="Note 2 4 4 3" xfId="22820"/>
    <cellStyle name="Note 2 4 4 4" xfId="48555"/>
    <cellStyle name="Note 2 4 5" xfId="22821"/>
    <cellStyle name="Note 2 4 5 2" xfId="22822"/>
    <cellStyle name="Note 2 4 5 3" xfId="22823"/>
    <cellStyle name="Note 2 4 5 4" xfId="48556"/>
    <cellStyle name="Note 2 4 6" xfId="22824"/>
    <cellStyle name="Note 2 4 6 2" xfId="22825"/>
    <cellStyle name="Note 2 4 6 3" xfId="22826"/>
    <cellStyle name="Note 2 4 6 4" xfId="48557"/>
    <cellStyle name="Note 2 4 7" xfId="22827"/>
    <cellStyle name="Note 2 4 7 2" xfId="22828"/>
    <cellStyle name="Note 2 4 7 3" xfId="22829"/>
    <cellStyle name="Note 2 4 7 4" xfId="48558"/>
    <cellStyle name="Note 2 4 8" xfId="22830"/>
    <cellStyle name="Note 2 4 8 2" xfId="22831"/>
    <cellStyle name="Note 2 4 8 3" xfId="22832"/>
    <cellStyle name="Note 2 4 8 4" xfId="48559"/>
    <cellStyle name="Note 2 4 9" xfId="22833"/>
    <cellStyle name="Note 2 4 9 2" xfId="22834"/>
    <cellStyle name="Note 2 4 9 3" xfId="22835"/>
    <cellStyle name="Note 2 4 9 4" xfId="48560"/>
    <cellStyle name="Note 2 40" xfId="22836"/>
    <cellStyle name="Note 2 41" xfId="48561"/>
    <cellStyle name="Note 2 5" xfId="22837"/>
    <cellStyle name="Note 2 5 10" xfId="22838"/>
    <cellStyle name="Note 2 5 10 2" xfId="22839"/>
    <cellStyle name="Note 2 5 10 3" xfId="22840"/>
    <cellStyle name="Note 2 5 10 4" xfId="48562"/>
    <cellStyle name="Note 2 5 11" xfId="22841"/>
    <cellStyle name="Note 2 5 11 2" xfId="22842"/>
    <cellStyle name="Note 2 5 11 3" xfId="22843"/>
    <cellStyle name="Note 2 5 11 4" xfId="48563"/>
    <cellStyle name="Note 2 5 12" xfId="22844"/>
    <cellStyle name="Note 2 5 12 2" xfId="22845"/>
    <cellStyle name="Note 2 5 12 3" xfId="22846"/>
    <cellStyle name="Note 2 5 12 4" xfId="48564"/>
    <cellStyle name="Note 2 5 13" xfId="22847"/>
    <cellStyle name="Note 2 5 13 2" xfId="22848"/>
    <cellStyle name="Note 2 5 13 3" xfId="22849"/>
    <cellStyle name="Note 2 5 13 4" xfId="48565"/>
    <cellStyle name="Note 2 5 14" xfId="22850"/>
    <cellStyle name="Note 2 5 14 2" xfId="22851"/>
    <cellStyle name="Note 2 5 14 3" xfId="22852"/>
    <cellStyle name="Note 2 5 14 4" xfId="48566"/>
    <cellStyle name="Note 2 5 15" xfId="22853"/>
    <cellStyle name="Note 2 5 15 2" xfId="22854"/>
    <cellStyle name="Note 2 5 15 3" xfId="22855"/>
    <cellStyle name="Note 2 5 15 4" xfId="48567"/>
    <cellStyle name="Note 2 5 16" xfId="22856"/>
    <cellStyle name="Note 2 5 16 2" xfId="22857"/>
    <cellStyle name="Note 2 5 16 3" xfId="22858"/>
    <cellStyle name="Note 2 5 16 4" xfId="48568"/>
    <cellStyle name="Note 2 5 17" xfId="22859"/>
    <cellStyle name="Note 2 5 17 2" xfId="22860"/>
    <cellStyle name="Note 2 5 17 3" xfId="22861"/>
    <cellStyle name="Note 2 5 17 4" xfId="48569"/>
    <cellStyle name="Note 2 5 18" xfId="22862"/>
    <cellStyle name="Note 2 5 18 2" xfId="22863"/>
    <cellStyle name="Note 2 5 18 3" xfId="22864"/>
    <cellStyle name="Note 2 5 18 4" xfId="48570"/>
    <cellStyle name="Note 2 5 19" xfId="22865"/>
    <cellStyle name="Note 2 5 19 2" xfId="22866"/>
    <cellStyle name="Note 2 5 19 3" xfId="22867"/>
    <cellStyle name="Note 2 5 19 4" xfId="48571"/>
    <cellStyle name="Note 2 5 2" xfId="22868"/>
    <cellStyle name="Note 2 5 2 10" xfId="22869"/>
    <cellStyle name="Note 2 5 2 10 2" xfId="22870"/>
    <cellStyle name="Note 2 5 2 10 3" xfId="22871"/>
    <cellStyle name="Note 2 5 2 10 4" xfId="48572"/>
    <cellStyle name="Note 2 5 2 11" xfId="22872"/>
    <cellStyle name="Note 2 5 2 11 2" xfId="22873"/>
    <cellStyle name="Note 2 5 2 11 3" xfId="22874"/>
    <cellStyle name="Note 2 5 2 11 4" xfId="48573"/>
    <cellStyle name="Note 2 5 2 12" xfId="22875"/>
    <cellStyle name="Note 2 5 2 12 2" xfId="22876"/>
    <cellStyle name="Note 2 5 2 12 3" xfId="22877"/>
    <cellStyle name="Note 2 5 2 12 4" xfId="48574"/>
    <cellStyle name="Note 2 5 2 13" xfId="22878"/>
    <cellStyle name="Note 2 5 2 13 2" xfId="22879"/>
    <cellStyle name="Note 2 5 2 13 3" xfId="22880"/>
    <cellStyle name="Note 2 5 2 13 4" xfId="48575"/>
    <cellStyle name="Note 2 5 2 14" xfId="22881"/>
    <cellStyle name="Note 2 5 2 14 2" xfId="22882"/>
    <cellStyle name="Note 2 5 2 14 3" xfId="22883"/>
    <cellStyle name="Note 2 5 2 14 4" xfId="48576"/>
    <cellStyle name="Note 2 5 2 15" xfId="22884"/>
    <cellStyle name="Note 2 5 2 15 2" xfId="22885"/>
    <cellStyle name="Note 2 5 2 15 3" xfId="22886"/>
    <cellStyle name="Note 2 5 2 15 4" xfId="48577"/>
    <cellStyle name="Note 2 5 2 16" xfId="22887"/>
    <cellStyle name="Note 2 5 2 16 2" xfId="22888"/>
    <cellStyle name="Note 2 5 2 16 3" xfId="22889"/>
    <cellStyle name="Note 2 5 2 16 4" xfId="48578"/>
    <cellStyle name="Note 2 5 2 17" xfId="22890"/>
    <cellStyle name="Note 2 5 2 17 2" xfId="22891"/>
    <cellStyle name="Note 2 5 2 17 3" xfId="22892"/>
    <cellStyle name="Note 2 5 2 17 4" xfId="48579"/>
    <cellStyle name="Note 2 5 2 18" xfId="22893"/>
    <cellStyle name="Note 2 5 2 18 2" xfId="22894"/>
    <cellStyle name="Note 2 5 2 18 3" xfId="22895"/>
    <cellStyle name="Note 2 5 2 18 4" xfId="48580"/>
    <cellStyle name="Note 2 5 2 19" xfId="22896"/>
    <cellStyle name="Note 2 5 2 19 2" xfId="22897"/>
    <cellStyle name="Note 2 5 2 19 3" xfId="22898"/>
    <cellStyle name="Note 2 5 2 19 4" xfId="48581"/>
    <cellStyle name="Note 2 5 2 2" xfId="22899"/>
    <cellStyle name="Note 2 5 2 2 2" xfId="22900"/>
    <cellStyle name="Note 2 5 2 2 3" xfId="22901"/>
    <cellStyle name="Note 2 5 2 2 4" xfId="48582"/>
    <cellStyle name="Note 2 5 2 20" xfId="22902"/>
    <cellStyle name="Note 2 5 2 20 2" xfId="22903"/>
    <cellStyle name="Note 2 5 2 20 3" xfId="48583"/>
    <cellStyle name="Note 2 5 2 20 4" xfId="48584"/>
    <cellStyle name="Note 2 5 2 21" xfId="48585"/>
    <cellStyle name="Note 2 5 2 22" xfId="48586"/>
    <cellStyle name="Note 2 5 2 3" xfId="22904"/>
    <cellStyle name="Note 2 5 2 3 2" xfId="22905"/>
    <cellStyle name="Note 2 5 2 3 3" xfId="22906"/>
    <cellStyle name="Note 2 5 2 3 4" xfId="48587"/>
    <cellStyle name="Note 2 5 2 4" xfId="22907"/>
    <cellStyle name="Note 2 5 2 4 2" xfId="22908"/>
    <cellStyle name="Note 2 5 2 4 3" xfId="22909"/>
    <cellStyle name="Note 2 5 2 4 4" xfId="48588"/>
    <cellStyle name="Note 2 5 2 5" xfId="22910"/>
    <cellStyle name="Note 2 5 2 5 2" xfId="22911"/>
    <cellStyle name="Note 2 5 2 5 3" xfId="22912"/>
    <cellStyle name="Note 2 5 2 5 4" xfId="48589"/>
    <cellStyle name="Note 2 5 2 6" xfId="22913"/>
    <cellStyle name="Note 2 5 2 6 2" xfId="22914"/>
    <cellStyle name="Note 2 5 2 6 3" xfId="22915"/>
    <cellStyle name="Note 2 5 2 6 4" xfId="48590"/>
    <cellStyle name="Note 2 5 2 7" xfId="22916"/>
    <cellStyle name="Note 2 5 2 7 2" xfId="22917"/>
    <cellStyle name="Note 2 5 2 7 3" xfId="22918"/>
    <cellStyle name="Note 2 5 2 7 4" xfId="48591"/>
    <cellStyle name="Note 2 5 2 8" xfId="22919"/>
    <cellStyle name="Note 2 5 2 8 2" xfId="22920"/>
    <cellStyle name="Note 2 5 2 8 3" xfId="22921"/>
    <cellStyle name="Note 2 5 2 8 4" xfId="48592"/>
    <cellStyle name="Note 2 5 2 9" xfId="22922"/>
    <cellStyle name="Note 2 5 2 9 2" xfId="22923"/>
    <cellStyle name="Note 2 5 2 9 3" xfId="22924"/>
    <cellStyle name="Note 2 5 2 9 4" xfId="48593"/>
    <cellStyle name="Note 2 5 20" xfId="22925"/>
    <cellStyle name="Note 2 5 20 2" xfId="22926"/>
    <cellStyle name="Note 2 5 20 3" xfId="22927"/>
    <cellStyle name="Note 2 5 20 4" xfId="48594"/>
    <cellStyle name="Note 2 5 21" xfId="22928"/>
    <cellStyle name="Note 2 5 21 2" xfId="22929"/>
    <cellStyle name="Note 2 5 21 3" xfId="48595"/>
    <cellStyle name="Note 2 5 21 4" xfId="48596"/>
    <cellStyle name="Note 2 5 22" xfId="48597"/>
    <cellStyle name="Note 2 5 23" xfId="48598"/>
    <cellStyle name="Note 2 5 3" xfId="22930"/>
    <cellStyle name="Note 2 5 3 2" xfId="22931"/>
    <cellStyle name="Note 2 5 3 3" xfId="22932"/>
    <cellStyle name="Note 2 5 3 4" xfId="48599"/>
    <cellStyle name="Note 2 5 4" xfId="22933"/>
    <cellStyle name="Note 2 5 4 2" xfId="22934"/>
    <cellStyle name="Note 2 5 4 3" xfId="22935"/>
    <cellStyle name="Note 2 5 4 4" xfId="48600"/>
    <cellStyle name="Note 2 5 5" xfId="22936"/>
    <cellStyle name="Note 2 5 5 2" xfId="22937"/>
    <cellStyle name="Note 2 5 5 3" xfId="22938"/>
    <cellStyle name="Note 2 5 5 4" xfId="48601"/>
    <cellStyle name="Note 2 5 6" xfId="22939"/>
    <cellStyle name="Note 2 5 6 2" xfId="22940"/>
    <cellStyle name="Note 2 5 6 3" xfId="22941"/>
    <cellStyle name="Note 2 5 6 4" xfId="48602"/>
    <cellStyle name="Note 2 5 7" xfId="22942"/>
    <cellStyle name="Note 2 5 7 2" xfId="22943"/>
    <cellStyle name="Note 2 5 7 3" xfId="22944"/>
    <cellStyle name="Note 2 5 7 4" xfId="48603"/>
    <cellStyle name="Note 2 5 8" xfId="22945"/>
    <cellStyle name="Note 2 5 8 2" xfId="22946"/>
    <cellStyle name="Note 2 5 8 3" xfId="22947"/>
    <cellStyle name="Note 2 5 8 4" xfId="48604"/>
    <cellStyle name="Note 2 5 9" xfId="22948"/>
    <cellStyle name="Note 2 5 9 2" xfId="22949"/>
    <cellStyle name="Note 2 5 9 3" xfId="22950"/>
    <cellStyle name="Note 2 5 9 4" xfId="48605"/>
    <cellStyle name="Note 2 6" xfId="22951"/>
    <cellStyle name="Note 2 6 10" xfId="22952"/>
    <cellStyle name="Note 2 6 10 2" xfId="22953"/>
    <cellStyle name="Note 2 6 10 3" xfId="22954"/>
    <cellStyle name="Note 2 6 10 4" xfId="48606"/>
    <cellStyle name="Note 2 6 11" xfId="22955"/>
    <cellStyle name="Note 2 6 11 2" xfId="22956"/>
    <cellStyle name="Note 2 6 11 3" xfId="22957"/>
    <cellStyle name="Note 2 6 11 4" xfId="48607"/>
    <cellStyle name="Note 2 6 12" xfId="22958"/>
    <cellStyle name="Note 2 6 12 2" xfId="22959"/>
    <cellStyle name="Note 2 6 12 3" xfId="22960"/>
    <cellStyle name="Note 2 6 12 4" xfId="48608"/>
    <cellStyle name="Note 2 6 13" xfId="22961"/>
    <cellStyle name="Note 2 6 13 2" xfId="22962"/>
    <cellStyle name="Note 2 6 13 3" xfId="22963"/>
    <cellStyle name="Note 2 6 13 4" xfId="48609"/>
    <cellStyle name="Note 2 6 14" xfId="22964"/>
    <cellStyle name="Note 2 6 14 2" xfId="22965"/>
    <cellStyle name="Note 2 6 14 3" xfId="22966"/>
    <cellStyle name="Note 2 6 14 4" xfId="48610"/>
    <cellStyle name="Note 2 6 15" xfId="22967"/>
    <cellStyle name="Note 2 6 15 2" xfId="22968"/>
    <cellStyle name="Note 2 6 15 3" xfId="22969"/>
    <cellStyle name="Note 2 6 15 4" xfId="48611"/>
    <cellStyle name="Note 2 6 16" xfId="22970"/>
    <cellStyle name="Note 2 6 16 2" xfId="22971"/>
    <cellStyle name="Note 2 6 16 3" xfId="22972"/>
    <cellStyle name="Note 2 6 16 4" xfId="48612"/>
    <cellStyle name="Note 2 6 17" xfId="22973"/>
    <cellStyle name="Note 2 6 17 2" xfId="22974"/>
    <cellStyle name="Note 2 6 17 3" xfId="22975"/>
    <cellStyle name="Note 2 6 17 4" xfId="48613"/>
    <cellStyle name="Note 2 6 18" xfId="22976"/>
    <cellStyle name="Note 2 6 18 2" xfId="22977"/>
    <cellStyle name="Note 2 6 18 3" xfId="22978"/>
    <cellStyle name="Note 2 6 18 4" xfId="48614"/>
    <cellStyle name="Note 2 6 19" xfId="22979"/>
    <cellStyle name="Note 2 6 19 2" xfId="22980"/>
    <cellStyle name="Note 2 6 19 3" xfId="22981"/>
    <cellStyle name="Note 2 6 19 4" xfId="48615"/>
    <cellStyle name="Note 2 6 2" xfId="22982"/>
    <cellStyle name="Note 2 6 2 10" xfId="22983"/>
    <cellStyle name="Note 2 6 2 10 2" xfId="22984"/>
    <cellStyle name="Note 2 6 2 10 3" xfId="22985"/>
    <cellStyle name="Note 2 6 2 10 4" xfId="48616"/>
    <cellStyle name="Note 2 6 2 11" xfId="22986"/>
    <cellStyle name="Note 2 6 2 11 2" xfId="22987"/>
    <cellStyle name="Note 2 6 2 11 3" xfId="22988"/>
    <cellStyle name="Note 2 6 2 11 4" xfId="48617"/>
    <cellStyle name="Note 2 6 2 12" xfId="22989"/>
    <cellStyle name="Note 2 6 2 12 2" xfId="22990"/>
    <cellStyle name="Note 2 6 2 12 3" xfId="22991"/>
    <cellStyle name="Note 2 6 2 12 4" xfId="48618"/>
    <cellStyle name="Note 2 6 2 13" xfId="22992"/>
    <cellStyle name="Note 2 6 2 13 2" xfId="22993"/>
    <cellStyle name="Note 2 6 2 13 3" xfId="22994"/>
    <cellStyle name="Note 2 6 2 13 4" xfId="48619"/>
    <cellStyle name="Note 2 6 2 14" xfId="22995"/>
    <cellStyle name="Note 2 6 2 14 2" xfId="22996"/>
    <cellStyle name="Note 2 6 2 14 3" xfId="22997"/>
    <cellStyle name="Note 2 6 2 14 4" xfId="48620"/>
    <cellStyle name="Note 2 6 2 15" xfId="22998"/>
    <cellStyle name="Note 2 6 2 15 2" xfId="22999"/>
    <cellStyle name="Note 2 6 2 15 3" xfId="23000"/>
    <cellStyle name="Note 2 6 2 15 4" xfId="48621"/>
    <cellStyle name="Note 2 6 2 16" xfId="23001"/>
    <cellStyle name="Note 2 6 2 16 2" xfId="23002"/>
    <cellStyle name="Note 2 6 2 16 3" xfId="23003"/>
    <cellStyle name="Note 2 6 2 16 4" xfId="48622"/>
    <cellStyle name="Note 2 6 2 17" xfId="23004"/>
    <cellStyle name="Note 2 6 2 17 2" xfId="23005"/>
    <cellStyle name="Note 2 6 2 17 3" xfId="23006"/>
    <cellStyle name="Note 2 6 2 17 4" xfId="48623"/>
    <cellStyle name="Note 2 6 2 18" xfId="23007"/>
    <cellStyle name="Note 2 6 2 18 2" xfId="23008"/>
    <cellStyle name="Note 2 6 2 18 3" xfId="23009"/>
    <cellStyle name="Note 2 6 2 18 4" xfId="48624"/>
    <cellStyle name="Note 2 6 2 19" xfId="23010"/>
    <cellStyle name="Note 2 6 2 19 2" xfId="23011"/>
    <cellStyle name="Note 2 6 2 19 3" xfId="23012"/>
    <cellStyle name="Note 2 6 2 19 4" xfId="48625"/>
    <cellStyle name="Note 2 6 2 2" xfId="23013"/>
    <cellStyle name="Note 2 6 2 2 2" xfId="23014"/>
    <cellStyle name="Note 2 6 2 2 3" xfId="23015"/>
    <cellStyle name="Note 2 6 2 2 4" xfId="48626"/>
    <cellStyle name="Note 2 6 2 20" xfId="23016"/>
    <cellStyle name="Note 2 6 2 20 2" xfId="23017"/>
    <cellStyle name="Note 2 6 2 20 3" xfId="48627"/>
    <cellStyle name="Note 2 6 2 20 4" xfId="48628"/>
    <cellStyle name="Note 2 6 2 21" xfId="48629"/>
    <cellStyle name="Note 2 6 2 22" xfId="48630"/>
    <cellStyle name="Note 2 6 2 3" xfId="23018"/>
    <cellStyle name="Note 2 6 2 3 2" xfId="23019"/>
    <cellStyle name="Note 2 6 2 3 3" xfId="23020"/>
    <cellStyle name="Note 2 6 2 3 4" xfId="48631"/>
    <cellStyle name="Note 2 6 2 4" xfId="23021"/>
    <cellStyle name="Note 2 6 2 4 2" xfId="23022"/>
    <cellStyle name="Note 2 6 2 4 3" xfId="23023"/>
    <cellStyle name="Note 2 6 2 4 4" xfId="48632"/>
    <cellStyle name="Note 2 6 2 5" xfId="23024"/>
    <cellStyle name="Note 2 6 2 5 2" xfId="23025"/>
    <cellStyle name="Note 2 6 2 5 3" xfId="23026"/>
    <cellStyle name="Note 2 6 2 5 4" xfId="48633"/>
    <cellStyle name="Note 2 6 2 6" xfId="23027"/>
    <cellStyle name="Note 2 6 2 6 2" xfId="23028"/>
    <cellStyle name="Note 2 6 2 6 3" xfId="23029"/>
    <cellStyle name="Note 2 6 2 6 4" xfId="48634"/>
    <cellStyle name="Note 2 6 2 7" xfId="23030"/>
    <cellStyle name="Note 2 6 2 7 2" xfId="23031"/>
    <cellStyle name="Note 2 6 2 7 3" xfId="23032"/>
    <cellStyle name="Note 2 6 2 7 4" xfId="48635"/>
    <cellStyle name="Note 2 6 2 8" xfId="23033"/>
    <cellStyle name="Note 2 6 2 8 2" xfId="23034"/>
    <cellStyle name="Note 2 6 2 8 3" xfId="23035"/>
    <cellStyle name="Note 2 6 2 8 4" xfId="48636"/>
    <cellStyle name="Note 2 6 2 9" xfId="23036"/>
    <cellStyle name="Note 2 6 2 9 2" xfId="23037"/>
    <cellStyle name="Note 2 6 2 9 3" xfId="23038"/>
    <cellStyle name="Note 2 6 2 9 4" xfId="48637"/>
    <cellStyle name="Note 2 6 20" xfId="23039"/>
    <cellStyle name="Note 2 6 20 2" xfId="23040"/>
    <cellStyle name="Note 2 6 20 3" xfId="23041"/>
    <cellStyle name="Note 2 6 20 4" xfId="48638"/>
    <cellStyle name="Note 2 6 21" xfId="23042"/>
    <cellStyle name="Note 2 6 21 2" xfId="23043"/>
    <cellStyle name="Note 2 6 21 3" xfId="48639"/>
    <cellStyle name="Note 2 6 21 4" xfId="48640"/>
    <cellStyle name="Note 2 6 22" xfId="48641"/>
    <cellStyle name="Note 2 6 23" xfId="48642"/>
    <cellStyle name="Note 2 6 3" xfId="23044"/>
    <cellStyle name="Note 2 6 3 2" xfId="23045"/>
    <cellStyle name="Note 2 6 3 3" xfId="23046"/>
    <cellStyle name="Note 2 6 3 4" xfId="48643"/>
    <cellStyle name="Note 2 6 4" xfId="23047"/>
    <cellStyle name="Note 2 6 4 2" xfId="23048"/>
    <cellStyle name="Note 2 6 4 3" xfId="23049"/>
    <cellStyle name="Note 2 6 4 4" xfId="48644"/>
    <cellStyle name="Note 2 6 5" xfId="23050"/>
    <cellStyle name="Note 2 6 5 2" xfId="23051"/>
    <cellStyle name="Note 2 6 5 3" xfId="23052"/>
    <cellStyle name="Note 2 6 5 4" xfId="48645"/>
    <cellStyle name="Note 2 6 6" xfId="23053"/>
    <cellStyle name="Note 2 6 6 2" xfId="23054"/>
    <cellStyle name="Note 2 6 6 3" xfId="23055"/>
    <cellStyle name="Note 2 6 6 4" xfId="48646"/>
    <cellStyle name="Note 2 6 7" xfId="23056"/>
    <cellStyle name="Note 2 6 7 2" xfId="23057"/>
    <cellStyle name="Note 2 6 7 3" xfId="23058"/>
    <cellStyle name="Note 2 6 7 4" xfId="48647"/>
    <cellStyle name="Note 2 6 8" xfId="23059"/>
    <cellStyle name="Note 2 6 8 2" xfId="23060"/>
    <cellStyle name="Note 2 6 8 3" xfId="23061"/>
    <cellStyle name="Note 2 6 8 4" xfId="48648"/>
    <cellStyle name="Note 2 6 9" xfId="23062"/>
    <cellStyle name="Note 2 6 9 2" xfId="23063"/>
    <cellStyle name="Note 2 6 9 3" xfId="23064"/>
    <cellStyle name="Note 2 6 9 4" xfId="48649"/>
    <cellStyle name="Note 2 7" xfId="23065"/>
    <cellStyle name="Note 2 7 10" xfId="23066"/>
    <cellStyle name="Note 2 7 10 2" xfId="23067"/>
    <cellStyle name="Note 2 7 10 3" xfId="23068"/>
    <cellStyle name="Note 2 7 10 4" xfId="48650"/>
    <cellStyle name="Note 2 7 11" xfId="23069"/>
    <cellStyle name="Note 2 7 11 2" xfId="23070"/>
    <cellStyle name="Note 2 7 11 3" xfId="23071"/>
    <cellStyle name="Note 2 7 11 4" xfId="48651"/>
    <cellStyle name="Note 2 7 12" xfId="23072"/>
    <cellStyle name="Note 2 7 12 2" xfId="23073"/>
    <cellStyle name="Note 2 7 12 3" xfId="23074"/>
    <cellStyle name="Note 2 7 12 4" xfId="48652"/>
    <cellStyle name="Note 2 7 13" xfId="23075"/>
    <cellStyle name="Note 2 7 13 2" xfId="23076"/>
    <cellStyle name="Note 2 7 13 3" xfId="23077"/>
    <cellStyle name="Note 2 7 13 4" xfId="48653"/>
    <cellStyle name="Note 2 7 14" xfId="23078"/>
    <cellStyle name="Note 2 7 14 2" xfId="23079"/>
    <cellStyle name="Note 2 7 14 3" xfId="23080"/>
    <cellStyle name="Note 2 7 14 4" xfId="48654"/>
    <cellStyle name="Note 2 7 15" xfId="23081"/>
    <cellStyle name="Note 2 7 15 2" xfId="23082"/>
    <cellStyle name="Note 2 7 15 3" xfId="23083"/>
    <cellStyle name="Note 2 7 15 4" xfId="48655"/>
    <cellStyle name="Note 2 7 16" xfId="23084"/>
    <cellStyle name="Note 2 7 16 2" xfId="23085"/>
    <cellStyle name="Note 2 7 16 3" xfId="23086"/>
    <cellStyle name="Note 2 7 16 4" xfId="48656"/>
    <cellStyle name="Note 2 7 17" xfId="23087"/>
    <cellStyle name="Note 2 7 17 2" xfId="23088"/>
    <cellStyle name="Note 2 7 17 3" xfId="23089"/>
    <cellStyle name="Note 2 7 17 4" xfId="48657"/>
    <cellStyle name="Note 2 7 18" xfId="23090"/>
    <cellStyle name="Note 2 7 18 2" xfId="23091"/>
    <cellStyle name="Note 2 7 18 3" xfId="23092"/>
    <cellStyle name="Note 2 7 18 4" xfId="48658"/>
    <cellStyle name="Note 2 7 19" xfId="23093"/>
    <cellStyle name="Note 2 7 19 2" xfId="23094"/>
    <cellStyle name="Note 2 7 19 3" xfId="23095"/>
    <cellStyle name="Note 2 7 19 4" xfId="48659"/>
    <cellStyle name="Note 2 7 2" xfId="23096"/>
    <cellStyle name="Note 2 7 2 10" xfId="23097"/>
    <cellStyle name="Note 2 7 2 10 2" xfId="23098"/>
    <cellStyle name="Note 2 7 2 10 3" xfId="23099"/>
    <cellStyle name="Note 2 7 2 10 4" xfId="48660"/>
    <cellStyle name="Note 2 7 2 11" xfId="23100"/>
    <cellStyle name="Note 2 7 2 11 2" xfId="23101"/>
    <cellStyle name="Note 2 7 2 11 3" xfId="23102"/>
    <cellStyle name="Note 2 7 2 11 4" xfId="48661"/>
    <cellStyle name="Note 2 7 2 12" xfId="23103"/>
    <cellStyle name="Note 2 7 2 12 2" xfId="23104"/>
    <cellStyle name="Note 2 7 2 12 3" xfId="23105"/>
    <cellStyle name="Note 2 7 2 12 4" xfId="48662"/>
    <cellStyle name="Note 2 7 2 13" xfId="23106"/>
    <cellStyle name="Note 2 7 2 13 2" xfId="23107"/>
    <cellStyle name="Note 2 7 2 13 3" xfId="23108"/>
    <cellStyle name="Note 2 7 2 13 4" xfId="48663"/>
    <cellStyle name="Note 2 7 2 14" xfId="23109"/>
    <cellStyle name="Note 2 7 2 14 2" xfId="23110"/>
    <cellStyle name="Note 2 7 2 14 3" xfId="23111"/>
    <cellStyle name="Note 2 7 2 14 4" xfId="48664"/>
    <cellStyle name="Note 2 7 2 15" xfId="23112"/>
    <cellStyle name="Note 2 7 2 15 2" xfId="23113"/>
    <cellStyle name="Note 2 7 2 15 3" xfId="23114"/>
    <cellStyle name="Note 2 7 2 15 4" xfId="48665"/>
    <cellStyle name="Note 2 7 2 16" xfId="23115"/>
    <cellStyle name="Note 2 7 2 16 2" xfId="23116"/>
    <cellStyle name="Note 2 7 2 16 3" xfId="23117"/>
    <cellStyle name="Note 2 7 2 16 4" xfId="48666"/>
    <cellStyle name="Note 2 7 2 17" xfId="23118"/>
    <cellStyle name="Note 2 7 2 17 2" xfId="23119"/>
    <cellStyle name="Note 2 7 2 17 3" xfId="23120"/>
    <cellStyle name="Note 2 7 2 17 4" xfId="48667"/>
    <cellStyle name="Note 2 7 2 18" xfId="23121"/>
    <cellStyle name="Note 2 7 2 18 2" xfId="23122"/>
    <cellStyle name="Note 2 7 2 18 3" xfId="23123"/>
    <cellStyle name="Note 2 7 2 18 4" xfId="48668"/>
    <cellStyle name="Note 2 7 2 19" xfId="23124"/>
    <cellStyle name="Note 2 7 2 19 2" xfId="23125"/>
    <cellStyle name="Note 2 7 2 19 3" xfId="23126"/>
    <cellStyle name="Note 2 7 2 19 4" xfId="48669"/>
    <cellStyle name="Note 2 7 2 2" xfId="23127"/>
    <cellStyle name="Note 2 7 2 2 2" xfId="23128"/>
    <cellStyle name="Note 2 7 2 2 3" xfId="23129"/>
    <cellStyle name="Note 2 7 2 2 4" xfId="48670"/>
    <cellStyle name="Note 2 7 2 20" xfId="23130"/>
    <cellStyle name="Note 2 7 2 20 2" xfId="23131"/>
    <cellStyle name="Note 2 7 2 20 3" xfId="48671"/>
    <cellStyle name="Note 2 7 2 20 4" xfId="48672"/>
    <cellStyle name="Note 2 7 2 21" xfId="48673"/>
    <cellStyle name="Note 2 7 2 22" xfId="48674"/>
    <cellStyle name="Note 2 7 2 3" xfId="23132"/>
    <cellStyle name="Note 2 7 2 3 2" xfId="23133"/>
    <cellStyle name="Note 2 7 2 3 3" xfId="23134"/>
    <cellStyle name="Note 2 7 2 3 4" xfId="48675"/>
    <cellStyle name="Note 2 7 2 4" xfId="23135"/>
    <cellStyle name="Note 2 7 2 4 2" xfId="23136"/>
    <cellStyle name="Note 2 7 2 4 3" xfId="23137"/>
    <cellStyle name="Note 2 7 2 4 4" xfId="48676"/>
    <cellStyle name="Note 2 7 2 5" xfId="23138"/>
    <cellStyle name="Note 2 7 2 5 2" xfId="23139"/>
    <cellStyle name="Note 2 7 2 5 3" xfId="23140"/>
    <cellStyle name="Note 2 7 2 5 4" xfId="48677"/>
    <cellStyle name="Note 2 7 2 6" xfId="23141"/>
    <cellStyle name="Note 2 7 2 6 2" xfId="23142"/>
    <cellStyle name="Note 2 7 2 6 3" xfId="23143"/>
    <cellStyle name="Note 2 7 2 6 4" xfId="48678"/>
    <cellStyle name="Note 2 7 2 7" xfId="23144"/>
    <cellStyle name="Note 2 7 2 7 2" xfId="23145"/>
    <cellStyle name="Note 2 7 2 7 3" xfId="23146"/>
    <cellStyle name="Note 2 7 2 7 4" xfId="48679"/>
    <cellStyle name="Note 2 7 2 8" xfId="23147"/>
    <cellStyle name="Note 2 7 2 8 2" xfId="23148"/>
    <cellStyle name="Note 2 7 2 8 3" xfId="23149"/>
    <cellStyle name="Note 2 7 2 8 4" xfId="48680"/>
    <cellStyle name="Note 2 7 2 9" xfId="23150"/>
    <cellStyle name="Note 2 7 2 9 2" xfId="23151"/>
    <cellStyle name="Note 2 7 2 9 3" xfId="23152"/>
    <cellStyle name="Note 2 7 2 9 4" xfId="48681"/>
    <cellStyle name="Note 2 7 20" xfId="23153"/>
    <cellStyle name="Note 2 7 20 2" xfId="23154"/>
    <cellStyle name="Note 2 7 20 3" xfId="23155"/>
    <cellStyle name="Note 2 7 20 4" xfId="48682"/>
    <cellStyle name="Note 2 7 21" xfId="23156"/>
    <cellStyle name="Note 2 7 21 2" xfId="23157"/>
    <cellStyle name="Note 2 7 21 3" xfId="48683"/>
    <cellStyle name="Note 2 7 21 4" xfId="48684"/>
    <cellStyle name="Note 2 7 22" xfId="48685"/>
    <cellStyle name="Note 2 7 23" xfId="48686"/>
    <cellStyle name="Note 2 7 3" xfId="23158"/>
    <cellStyle name="Note 2 7 3 2" xfId="23159"/>
    <cellStyle name="Note 2 7 3 3" xfId="23160"/>
    <cellStyle name="Note 2 7 3 4" xfId="48687"/>
    <cellStyle name="Note 2 7 4" xfId="23161"/>
    <cellStyle name="Note 2 7 4 2" xfId="23162"/>
    <cellStyle name="Note 2 7 4 3" xfId="23163"/>
    <cellStyle name="Note 2 7 4 4" xfId="48688"/>
    <cellStyle name="Note 2 7 5" xfId="23164"/>
    <cellStyle name="Note 2 7 5 2" xfId="23165"/>
    <cellStyle name="Note 2 7 5 3" xfId="23166"/>
    <cellStyle name="Note 2 7 5 4" xfId="48689"/>
    <cellStyle name="Note 2 7 6" xfId="23167"/>
    <cellStyle name="Note 2 7 6 2" xfId="23168"/>
    <cellStyle name="Note 2 7 6 3" xfId="23169"/>
    <cellStyle name="Note 2 7 6 4" xfId="48690"/>
    <cellStyle name="Note 2 7 7" xfId="23170"/>
    <cellStyle name="Note 2 7 7 2" xfId="23171"/>
    <cellStyle name="Note 2 7 7 3" xfId="23172"/>
    <cellStyle name="Note 2 7 7 4" xfId="48691"/>
    <cellStyle name="Note 2 7 8" xfId="23173"/>
    <cellStyle name="Note 2 7 8 2" xfId="23174"/>
    <cellStyle name="Note 2 7 8 3" xfId="23175"/>
    <cellStyle name="Note 2 7 8 4" xfId="48692"/>
    <cellStyle name="Note 2 7 9" xfId="23176"/>
    <cellStyle name="Note 2 7 9 2" xfId="23177"/>
    <cellStyle name="Note 2 7 9 3" xfId="23178"/>
    <cellStyle name="Note 2 7 9 4" xfId="48693"/>
    <cellStyle name="Note 2 8" xfId="23179"/>
    <cellStyle name="Note 2 8 10" xfId="23180"/>
    <cellStyle name="Note 2 8 10 2" xfId="23181"/>
    <cellStyle name="Note 2 8 10 3" xfId="23182"/>
    <cellStyle name="Note 2 8 10 4" xfId="48694"/>
    <cellStyle name="Note 2 8 11" xfId="23183"/>
    <cellStyle name="Note 2 8 11 2" xfId="23184"/>
    <cellStyle name="Note 2 8 11 3" xfId="23185"/>
    <cellStyle name="Note 2 8 11 4" xfId="48695"/>
    <cellStyle name="Note 2 8 12" xfId="23186"/>
    <cellStyle name="Note 2 8 12 2" xfId="23187"/>
    <cellStyle name="Note 2 8 12 3" xfId="23188"/>
    <cellStyle name="Note 2 8 12 4" xfId="48696"/>
    <cellStyle name="Note 2 8 13" xfId="23189"/>
    <cellStyle name="Note 2 8 13 2" xfId="23190"/>
    <cellStyle name="Note 2 8 13 3" xfId="23191"/>
    <cellStyle name="Note 2 8 13 4" xfId="48697"/>
    <cellStyle name="Note 2 8 14" xfId="23192"/>
    <cellStyle name="Note 2 8 14 2" xfId="23193"/>
    <cellStyle name="Note 2 8 14 3" xfId="23194"/>
    <cellStyle name="Note 2 8 14 4" xfId="48698"/>
    <cellStyle name="Note 2 8 15" xfId="23195"/>
    <cellStyle name="Note 2 8 15 2" xfId="23196"/>
    <cellStyle name="Note 2 8 15 3" xfId="23197"/>
    <cellStyle name="Note 2 8 15 4" xfId="48699"/>
    <cellStyle name="Note 2 8 16" xfId="23198"/>
    <cellStyle name="Note 2 8 16 2" xfId="23199"/>
    <cellStyle name="Note 2 8 16 3" xfId="23200"/>
    <cellStyle name="Note 2 8 16 4" xfId="48700"/>
    <cellStyle name="Note 2 8 17" xfId="23201"/>
    <cellStyle name="Note 2 8 17 2" xfId="23202"/>
    <cellStyle name="Note 2 8 17 3" xfId="23203"/>
    <cellStyle name="Note 2 8 17 4" xfId="48701"/>
    <cellStyle name="Note 2 8 18" xfId="23204"/>
    <cellStyle name="Note 2 8 18 2" xfId="23205"/>
    <cellStyle name="Note 2 8 18 3" xfId="23206"/>
    <cellStyle name="Note 2 8 18 4" xfId="48702"/>
    <cellStyle name="Note 2 8 19" xfId="23207"/>
    <cellStyle name="Note 2 8 19 2" xfId="23208"/>
    <cellStyle name="Note 2 8 19 3" xfId="23209"/>
    <cellStyle name="Note 2 8 19 4" xfId="48703"/>
    <cellStyle name="Note 2 8 2" xfId="23210"/>
    <cellStyle name="Note 2 8 2 10" xfId="23211"/>
    <cellStyle name="Note 2 8 2 10 2" xfId="23212"/>
    <cellStyle name="Note 2 8 2 10 3" xfId="23213"/>
    <cellStyle name="Note 2 8 2 10 4" xfId="48704"/>
    <cellStyle name="Note 2 8 2 11" xfId="23214"/>
    <cellStyle name="Note 2 8 2 11 2" xfId="23215"/>
    <cellStyle name="Note 2 8 2 11 3" xfId="23216"/>
    <cellStyle name="Note 2 8 2 11 4" xfId="48705"/>
    <cellStyle name="Note 2 8 2 12" xfId="23217"/>
    <cellStyle name="Note 2 8 2 12 2" xfId="23218"/>
    <cellStyle name="Note 2 8 2 12 3" xfId="23219"/>
    <cellStyle name="Note 2 8 2 12 4" xfId="48706"/>
    <cellStyle name="Note 2 8 2 13" xfId="23220"/>
    <cellStyle name="Note 2 8 2 13 2" xfId="23221"/>
    <cellStyle name="Note 2 8 2 13 3" xfId="23222"/>
    <cellStyle name="Note 2 8 2 13 4" xfId="48707"/>
    <cellStyle name="Note 2 8 2 14" xfId="23223"/>
    <cellStyle name="Note 2 8 2 14 2" xfId="23224"/>
    <cellStyle name="Note 2 8 2 14 3" xfId="23225"/>
    <cellStyle name="Note 2 8 2 14 4" xfId="48708"/>
    <cellStyle name="Note 2 8 2 15" xfId="23226"/>
    <cellStyle name="Note 2 8 2 15 2" xfId="23227"/>
    <cellStyle name="Note 2 8 2 15 3" xfId="23228"/>
    <cellStyle name="Note 2 8 2 15 4" xfId="48709"/>
    <cellStyle name="Note 2 8 2 16" xfId="23229"/>
    <cellStyle name="Note 2 8 2 16 2" xfId="23230"/>
    <cellStyle name="Note 2 8 2 16 3" xfId="23231"/>
    <cellStyle name="Note 2 8 2 16 4" xfId="48710"/>
    <cellStyle name="Note 2 8 2 17" xfId="23232"/>
    <cellStyle name="Note 2 8 2 17 2" xfId="23233"/>
    <cellStyle name="Note 2 8 2 17 3" xfId="23234"/>
    <cellStyle name="Note 2 8 2 17 4" xfId="48711"/>
    <cellStyle name="Note 2 8 2 18" xfId="23235"/>
    <cellStyle name="Note 2 8 2 18 2" xfId="23236"/>
    <cellStyle name="Note 2 8 2 18 3" xfId="23237"/>
    <cellStyle name="Note 2 8 2 18 4" xfId="48712"/>
    <cellStyle name="Note 2 8 2 19" xfId="23238"/>
    <cellStyle name="Note 2 8 2 19 2" xfId="23239"/>
    <cellStyle name="Note 2 8 2 19 3" xfId="23240"/>
    <cellStyle name="Note 2 8 2 19 4" xfId="48713"/>
    <cellStyle name="Note 2 8 2 2" xfId="23241"/>
    <cellStyle name="Note 2 8 2 2 2" xfId="23242"/>
    <cellStyle name="Note 2 8 2 2 3" xfId="23243"/>
    <cellStyle name="Note 2 8 2 2 4" xfId="48714"/>
    <cellStyle name="Note 2 8 2 20" xfId="23244"/>
    <cellStyle name="Note 2 8 2 20 2" xfId="23245"/>
    <cellStyle name="Note 2 8 2 20 3" xfId="48715"/>
    <cellStyle name="Note 2 8 2 20 4" xfId="48716"/>
    <cellStyle name="Note 2 8 2 21" xfId="48717"/>
    <cellStyle name="Note 2 8 2 22" xfId="48718"/>
    <cellStyle name="Note 2 8 2 3" xfId="23246"/>
    <cellStyle name="Note 2 8 2 3 2" xfId="23247"/>
    <cellStyle name="Note 2 8 2 3 3" xfId="23248"/>
    <cellStyle name="Note 2 8 2 3 4" xfId="48719"/>
    <cellStyle name="Note 2 8 2 4" xfId="23249"/>
    <cellStyle name="Note 2 8 2 4 2" xfId="23250"/>
    <cellStyle name="Note 2 8 2 4 3" xfId="23251"/>
    <cellStyle name="Note 2 8 2 4 4" xfId="48720"/>
    <cellStyle name="Note 2 8 2 5" xfId="23252"/>
    <cellStyle name="Note 2 8 2 5 2" xfId="23253"/>
    <cellStyle name="Note 2 8 2 5 3" xfId="23254"/>
    <cellStyle name="Note 2 8 2 5 4" xfId="48721"/>
    <cellStyle name="Note 2 8 2 6" xfId="23255"/>
    <cellStyle name="Note 2 8 2 6 2" xfId="23256"/>
    <cellStyle name="Note 2 8 2 6 3" xfId="23257"/>
    <cellStyle name="Note 2 8 2 6 4" xfId="48722"/>
    <cellStyle name="Note 2 8 2 7" xfId="23258"/>
    <cellStyle name="Note 2 8 2 7 2" xfId="23259"/>
    <cellStyle name="Note 2 8 2 7 3" xfId="23260"/>
    <cellStyle name="Note 2 8 2 7 4" xfId="48723"/>
    <cellStyle name="Note 2 8 2 8" xfId="23261"/>
    <cellStyle name="Note 2 8 2 8 2" xfId="23262"/>
    <cellStyle name="Note 2 8 2 8 3" xfId="23263"/>
    <cellStyle name="Note 2 8 2 8 4" xfId="48724"/>
    <cellStyle name="Note 2 8 2 9" xfId="23264"/>
    <cellStyle name="Note 2 8 2 9 2" xfId="23265"/>
    <cellStyle name="Note 2 8 2 9 3" xfId="23266"/>
    <cellStyle name="Note 2 8 2 9 4" xfId="48725"/>
    <cellStyle name="Note 2 8 20" xfId="23267"/>
    <cellStyle name="Note 2 8 20 2" xfId="23268"/>
    <cellStyle name="Note 2 8 20 3" xfId="23269"/>
    <cellStyle name="Note 2 8 20 4" xfId="48726"/>
    <cellStyle name="Note 2 8 21" xfId="23270"/>
    <cellStyle name="Note 2 8 21 2" xfId="23271"/>
    <cellStyle name="Note 2 8 21 3" xfId="48727"/>
    <cellStyle name="Note 2 8 21 4" xfId="48728"/>
    <cellStyle name="Note 2 8 22" xfId="48729"/>
    <cellStyle name="Note 2 8 23" xfId="48730"/>
    <cellStyle name="Note 2 8 3" xfId="23272"/>
    <cellStyle name="Note 2 8 3 2" xfId="23273"/>
    <cellStyle name="Note 2 8 3 3" xfId="23274"/>
    <cellStyle name="Note 2 8 3 4" xfId="48731"/>
    <cellStyle name="Note 2 8 4" xfId="23275"/>
    <cellStyle name="Note 2 8 4 2" xfId="23276"/>
    <cellStyle name="Note 2 8 4 3" xfId="23277"/>
    <cellStyle name="Note 2 8 4 4" xfId="48732"/>
    <cellStyle name="Note 2 8 5" xfId="23278"/>
    <cellStyle name="Note 2 8 5 2" xfId="23279"/>
    <cellStyle name="Note 2 8 5 3" xfId="23280"/>
    <cellStyle name="Note 2 8 5 4" xfId="48733"/>
    <cellStyle name="Note 2 8 6" xfId="23281"/>
    <cellStyle name="Note 2 8 6 2" xfId="23282"/>
    <cellStyle name="Note 2 8 6 3" xfId="23283"/>
    <cellStyle name="Note 2 8 6 4" xfId="48734"/>
    <cellStyle name="Note 2 8 7" xfId="23284"/>
    <cellStyle name="Note 2 8 7 2" xfId="23285"/>
    <cellStyle name="Note 2 8 7 3" xfId="23286"/>
    <cellStyle name="Note 2 8 7 4" xfId="48735"/>
    <cellStyle name="Note 2 8 8" xfId="23287"/>
    <cellStyle name="Note 2 8 8 2" xfId="23288"/>
    <cellStyle name="Note 2 8 8 3" xfId="23289"/>
    <cellStyle name="Note 2 8 8 4" xfId="48736"/>
    <cellStyle name="Note 2 8 9" xfId="23290"/>
    <cellStyle name="Note 2 8 9 2" xfId="23291"/>
    <cellStyle name="Note 2 8 9 3" xfId="23292"/>
    <cellStyle name="Note 2 8 9 4" xfId="48737"/>
    <cellStyle name="Note 2 9" xfId="23293"/>
    <cellStyle name="Note 2 9 10" xfId="23294"/>
    <cellStyle name="Note 2 9 10 2" xfId="23295"/>
    <cellStyle name="Note 2 9 10 3" xfId="23296"/>
    <cellStyle name="Note 2 9 10 4" xfId="48738"/>
    <cellStyle name="Note 2 9 11" xfId="23297"/>
    <cellStyle name="Note 2 9 11 2" xfId="23298"/>
    <cellStyle name="Note 2 9 11 3" xfId="23299"/>
    <cellStyle name="Note 2 9 11 4" xfId="48739"/>
    <cellStyle name="Note 2 9 12" xfId="23300"/>
    <cellStyle name="Note 2 9 12 2" xfId="23301"/>
    <cellStyle name="Note 2 9 12 3" xfId="23302"/>
    <cellStyle name="Note 2 9 12 4" xfId="48740"/>
    <cellStyle name="Note 2 9 13" xfId="23303"/>
    <cellStyle name="Note 2 9 13 2" xfId="23304"/>
    <cellStyle name="Note 2 9 13 3" xfId="23305"/>
    <cellStyle name="Note 2 9 13 4" xfId="48741"/>
    <cellStyle name="Note 2 9 14" xfId="23306"/>
    <cellStyle name="Note 2 9 14 2" xfId="23307"/>
    <cellStyle name="Note 2 9 14 3" xfId="23308"/>
    <cellStyle name="Note 2 9 14 4" xfId="48742"/>
    <cellStyle name="Note 2 9 15" xfId="23309"/>
    <cellStyle name="Note 2 9 15 2" xfId="23310"/>
    <cellStyle name="Note 2 9 15 3" xfId="23311"/>
    <cellStyle name="Note 2 9 15 4" xfId="48743"/>
    <cellStyle name="Note 2 9 16" xfId="23312"/>
    <cellStyle name="Note 2 9 16 2" xfId="23313"/>
    <cellStyle name="Note 2 9 16 3" xfId="23314"/>
    <cellStyle name="Note 2 9 16 4" xfId="48744"/>
    <cellStyle name="Note 2 9 17" xfId="23315"/>
    <cellStyle name="Note 2 9 17 2" xfId="23316"/>
    <cellStyle name="Note 2 9 17 3" xfId="23317"/>
    <cellStyle name="Note 2 9 17 4" xfId="48745"/>
    <cellStyle name="Note 2 9 18" xfId="23318"/>
    <cellStyle name="Note 2 9 18 2" xfId="23319"/>
    <cellStyle name="Note 2 9 18 3" xfId="23320"/>
    <cellStyle name="Note 2 9 18 4" xfId="48746"/>
    <cellStyle name="Note 2 9 19" xfId="23321"/>
    <cellStyle name="Note 2 9 19 2" xfId="23322"/>
    <cellStyle name="Note 2 9 19 3" xfId="23323"/>
    <cellStyle name="Note 2 9 19 4" xfId="48747"/>
    <cellStyle name="Note 2 9 2" xfId="23324"/>
    <cellStyle name="Note 2 9 2 10" xfId="23325"/>
    <cellStyle name="Note 2 9 2 10 2" xfId="23326"/>
    <cellStyle name="Note 2 9 2 10 3" xfId="23327"/>
    <cellStyle name="Note 2 9 2 10 4" xfId="48748"/>
    <cellStyle name="Note 2 9 2 11" xfId="23328"/>
    <cellStyle name="Note 2 9 2 11 2" xfId="23329"/>
    <cellStyle name="Note 2 9 2 11 3" xfId="23330"/>
    <cellStyle name="Note 2 9 2 11 4" xfId="48749"/>
    <cellStyle name="Note 2 9 2 12" xfId="23331"/>
    <cellStyle name="Note 2 9 2 12 2" xfId="23332"/>
    <cellStyle name="Note 2 9 2 12 3" xfId="23333"/>
    <cellStyle name="Note 2 9 2 12 4" xfId="48750"/>
    <cellStyle name="Note 2 9 2 13" xfId="23334"/>
    <cellStyle name="Note 2 9 2 13 2" xfId="23335"/>
    <cellStyle name="Note 2 9 2 13 3" xfId="23336"/>
    <cellStyle name="Note 2 9 2 13 4" xfId="48751"/>
    <cellStyle name="Note 2 9 2 14" xfId="23337"/>
    <cellStyle name="Note 2 9 2 14 2" xfId="23338"/>
    <cellStyle name="Note 2 9 2 14 3" xfId="23339"/>
    <cellStyle name="Note 2 9 2 14 4" xfId="48752"/>
    <cellStyle name="Note 2 9 2 15" xfId="23340"/>
    <cellStyle name="Note 2 9 2 15 2" xfId="23341"/>
    <cellStyle name="Note 2 9 2 15 3" xfId="23342"/>
    <cellStyle name="Note 2 9 2 15 4" xfId="48753"/>
    <cellStyle name="Note 2 9 2 16" xfId="23343"/>
    <cellStyle name="Note 2 9 2 16 2" xfId="23344"/>
    <cellStyle name="Note 2 9 2 16 3" xfId="23345"/>
    <cellStyle name="Note 2 9 2 16 4" xfId="48754"/>
    <cellStyle name="Note 2 9 2 17" xfId="23346"/>
    <cellStyle name="Note 2 9 2 17 2" xfId="23347"/>
    <cellStyle name="Note 2 9 2 17 3" xfId="23348"/>
    <cellStyle name="Note 2 9 2 17 4" xfId="48755"/>
    <cellStyle name="Note 2 9 2 18" xfId="23349"/>
    <cellStyle name="Note 2 9 2 18 2" xfId="23350"/>
    <cellStyle name="Note 2 9 2 18 3" xfId="23351"/>
    <cellStyle name="Note 2 9 2 18 4" xfId="48756"/>
    <cellStyle name="Note 2 9 2 19" xfId="23352"/>
    <cellStyle name="Note 2 9 2 19 2" xfId="23353"/>
    <cellStyle name="Note 2 9 2 19 3" xfId="23354"/>
    <cellStyle name="Note 2 9 2 19 4" xfId="48757"/>
    <cellStyle name="Note 2 9 2 2" xfId="23355"/>
    <cellStyle name="Note 2 9 2 2 2" xfId="23356"/>
    <cellStyle name="Note 2 9 2 2 3" xfId="23357"/>
    <cellStyle name="Note 2 9 2 2 4" xfId="48758"/>
    <cellStyle name="Note 2 9 2 20" xfId="23358"/>
    <cellStyle name="Note 2 9 2 20 2" xfId="23359"/>
    <cellStyle name="Note 2 9 2 20 3" xfId="48759"/>
    <cellStyle name="Note 2 9 2 20 4" xfId="48760"/>
    <cellStyle name="Note 2 9 2 21" xfId="48761"/>
    <cellStyle name="Note 2 9 2 22" xfId="48762"/>
    <cellStyle name="Note 2 9 2 3" xfId="23360"/>
    <cellStyle name="Note 2 9 2 3 2" xfId="23361"/>
    <cellStyle name="Note 2 9 2 3 3" xfId="23362"/>
    <cellStyle name="Note 2 9 2 3 4" xfId="48763"/>
    <cellStyle name="Note 2 9 2 4" xfId="23363"/>
    <cellStyle name="Note 2 9 2 4 2" xfId="23364"/>
    <cellStyle name="Note 2 9 2 4 3" xfId="23365"/>
    <cellStyle name="Note 2 9 2 4 4" xfId="48764"/>
    <cellStyle name="Note 2 9 2 5" xfId="23366"/>
    <cellStyle name="Note 2 9 2 5 2" xfId="23367"/>
    <cellStyle name="Note 2 9 2 5 3" xfId="23368"/>
    <cellStyle name="Note 2 9 2 5 4" xfId="48765"/>
    <cellStyle name="Note 2 9 2 6" xfId="23369"/>
    <cellStyle name="Note 2 9 2 6 2" xfId="23370"/>
    <cellStyle name="Note 2 9 2 6 3" xfId="23371"/>
    <cellStyle name="Note 2 9 2 6 4" xfId="48766"/>
    <cellStyle name="Note 2 9 2 7" xfId="23372"/>
    <cellStyle name="Note 2 9 2 7 2" xfId="23373"/>
    <cellStyle name="Note 2 9 2 7 3" xfId="23374"/>
    <cellStyle name="Note 2 9 2 7 4" xfId="48767"/>
    <cellStyle name="Note 2 9 2 8" xfId="23375"/>
    <cellStyle name="Note 2 9 2 8 2" xfId="23376"/>
    <cellStyle name="Note 2 9 2 8 3" xfId="23377"/>
    <cellStyle name="Note 2 9 2 8 4" xfId="48768"/>
    <cellStyle name="Note 2 9 2 9" xfId="23378"/>
    <cellStyle name="Note 2 9 2 9 2" xfId="23379"/>
    <cellStyle name="Note 2 9 2 9 3" xfId="23380"/>
    <cellStyle name="Note 2 9 2 9 4" xfId="48769"/>
    <cellStyle name="Note 2 9 20" xfId="23381"/>
    <cellStyle name="Note 2 9 20 2" xfId="23382"/>
    <cellStyle name="Note 2 9 20 3" xfId="23383"/>
    <cellStyle name="Note 2 9 20 4" xfId="48770"/>
    <cellStyle name="Note 2 9 21" xfId="23384"/>
    <cellStyle name="Note 2 9 21 2" xfId="23385"/>
    <cellStyle name="Note 2 9 21 3" xfId="48771"/>
    <cellStyle name="Note 2 9 21 4" xfId="48772"/>
    <cellStyle name="Note 2 9 22" xfId="48773"/>
    <cellStyle name="Note 2 9 23" xfId="48774"/>
    <cellStyle name="Note 2 9 3" xfId="23386"/>
    <cellStyle name="Note 2 9 3 2" xfId="23387"/>
    <cellStyle name="Note 2 9 3 3" xfId="23388"/>
    <cellStyle name="Note 2 9 3 4" xfId="48775"/>
    <cellStyle name="Note 2 9 4" xfId="23389"/>
    <cellStyle name="Note 2 9 4 2" xfId="23390"/>
    <cellStyle name="Note 2 9 4 3" xfId="23391"/>
    <cellStyle name="Note 2 9 4 4" xfId="48776"/>
    <cellStyle name="Note 2 9 5" xfId="23392"/>
    <cellStyle name="Note 2 9 5 2" xfId="23393"/>
    <cellStyle name="Note 2 9 5 3" xfId="23394"/>
    <cellStyle name="Note 2 9 5 4" xfId="48777"/>
    <cellStyle name="Note 2 9 6" xfId="23395"/>
    <cellStyle name="Note 2 9 6 2" xfId="23396"/>
    <cellStyle name="Note 2 9 6 3" xfId="23397"/>
    <cellStyle name="Note 2 9 6 4" xfId="48778"/>
    <cellStyle name="Note 2 9 7" xfId="23398"/>
    <cellStyle name="Note 2 9 7 2" xfId="23399"/>
    <cellStyle name="Note 2 9 7 3" xfId="23400"/>
    <cellStyle name="Note 2 9 7 4" xfId="48779"/>
    <cellStyle name="Note 2 9 8" xfId="23401"/>
    <cellStyle name="Note 2 9 8 2" xfId="23402"/>
    <cellStyle name="Note 2 9 8 3" xfId="23403"/>
    <cellStyle name="Note 2 9 8 4" xfId="48780"/>
    <cellStyle name="Note 2 9 9" xfId="23404"/>
    <cellStyle name="Note 2 9 9 2" xfId="23405"/>
    <cellStyle name="Note 2 9 9 3" xfId="23406"/>
    <cellStyle name="Note 2 9 9 4" xfId="48781"/>
    <cellStyle name="Note 20" xfId="23407"/>
    <cellStyle name="Note 20 2" xfId="48782"/>
    <cellStyle name="Note 21" xfId="23408"/>
    <cellStyle name="Note 21 2" xfId="48783"/>
    <cellStyle name="Note 22" xfId="23409"/>
    <cellStyle name="Note 22 2" xfId="48784"/>
    <cellStyle name="Note 23" xfId="23410"/>
    <cellStyle name="Note 23 10" xfId="23411"/>
    <cellStyle name="Note 23 10 2" xfId="23412"/>
    <cellStyle name="Note 23 10 3" xfId="23413"/>
    <cellStyle name="Note 23 10 4" xfId="48785"/>
    <cellStyle name="Note 23 11" xfId="23414"/>
    <cellStyle name="Note 23 11 2" xfId="23415"/>
    <cellStyle name="Note 23 11 3" xfId="23416"/>
    <cellStyle name="Note 23 11 4" xfId="48786"/>
    <cellStyle name="Note 23 12" xfId="23417"/>
    <cellStyle name="Note 23 12 2" xfId="23418"/>
    <cellStyle name="Note 23 12 3" xfId="23419"/>
    <cellStyle name="Note 23 12 4" xfId="48787"/>
    <cellStyle name="Note 23 13" xfId="23420"/>
    <cellStyle name="Note 23 13 2" xfId="23421"/>
    <cellStyle name="Note 23 13 3" xfId="23422"/>
    <cellStyle name="Note 23 13 4" xfId="48788"/>
    <cellStyle name="Note 23 14" xfId="23423"/>
    <cellStyle name="Note 23 14 2" xfId="23424"/>
    <cellStyle name="Note 23 14 3" xfId="23425"/>
    <cellStyle name="Note 23 14 4" xfId="48789"/>
    <cellStyle name="Note 23 15" xfId="23426"/>
    <cellStyle name="Note 23 15 2" xfId="23427"/>
    <cellStyle name="Note 23 15 3" xfId="23428"/>
    <cellStyle name="Note 23 15 4" xfId="48790"/>
    <cellStyle name="Note 23 16" xfId="23429"/>
    <cellStyle name="Note 23 16 2" xfId="23430"/>
    <cellStyle name="Note 23 16 3" xfId="23431"/>
    <cellStyle name="Note 23 16 4" xfId="48791"/>
    <cellStyle name="Note 23 17" xfId="23432"/>
    <cellStyle name="Note 23 17 2" xfId="23433"/>
    <cellStyle name="Note 23 17 3" xfId="23434"/>
    <cellStyle name="Note 23 17 4" xfId="48792"/>
    <cellStyle name="Note 23 18" xfId="23435"/>
    <cellStyle name="Note 23 18 2" xfId="23436"/>
    <cellStyle name="Note 23 18 3" xfId="23437"/>
    <cellStyle name="Note 23 18 4" xfId="48793"/>
    <cellStyle name="Note 23 19" xfId="23438"/>
    <cellStyle name="Note 23 19 2" xfId="23439"/>
    <cellStyle name="Note 23 19 3" xfId="23440"/>
    <cellStyle name="Note 23 19 4" xfId="48794"/>
    <cellStyle name="Note 23 2" xfId="23441"/>
    <cellStyle name="Note 23 2 2" xfId="23442"/>
    <cellStyle name="Note 23 2 3" xfId="23443"/>
    <cellStyle name="Note 23 2 4" xfId="48795"/>
    <cellStyle name="Note 23 20" xfId="23444"/>
    <cellStyle name="Note 23 20 2" xfId="23445"/>
    <cellStyle name="Note 23 20 3" xfId="48796"/>
    <cellStyle name="Note 23 20 4" xfId="48797"/>
    <cellStyle name="Note 23 21" xfId="48798"/>
    <cellStyle name="Note 23 22" xfId="48799"/>
    <cellStyle name="Note 23 3" xfId="23446"/>
    <cellStyle name="Note 23 3 2" xfId="23447"/>
    <cellStyle name="Note 23 3 3" xfId="23448"/>
    <cellStyle name="Note 23 3 4" xfId="48800"/>
    <cellStyle name="Note 23 4" xfId="23449"/>
    <cellStyle name="Note 23 4 2" xfId="23450"/>
    <cellStyle name="Note 23 4 3" xfId="23451"/>
    <cellStyle name="Note 23 4 4" xfId="48801"/>
    <cellStyle name="Note 23 5" xfId="23452"/>
    <cellStyle name="Note 23 5 2" xfId="23453"/>
    <cellStyle name="Note 23 5 3" xfId="23454"/>
    <cellStyle name="Note 23 5 4" xfId="48802"/>
    <cellStyle name="Note 23 6" xfId="23455"/>
    <cellStyle name="Note 23 6 2" xfId="23456"/>
    <cellStyle name="Note 23 6 3" xfId="23457"/>
    <cellStyle name="Note 23 6 4" xfId="48803"/>
    <cellStyle name="Note 23 7" xfId="23458"/>
    <cellStyle name="Note 23 7 2" xfId="23459"/>
    <cellStyle name="Note 23 7 3" xfId="23460"/>
    <cellStyle name="Note 23 7 4" xfId="48804"/>
    <cellStyle name="Note 23 8" xfId="23461"/>
    <cellStyle name="Note 23 8 2" xfId="23462"/>
    <cellStyle name="Note 23 8 3" xfId="23463"/>
    <cellStyle name="Note 23 8 4" xfId="48805"/>
    <cellStyle name="Note 23 9" xfId="23464"/>
    <cellStyle name="Note 23 9 2" xfId="23465"/>
    <cellStyle name="Note 23 9 3" xfId="23466"/>
    <cellStyle name="Note 23 9 4" xfId="48806"/>
    <cellStyle name="Note 24" xfId="23467"/>
    <cellStyle name="Note 24 2" xfId="23468"/>
    <cellStyle name="Note 24 3" xfId="48807"/>
    <cellStyle name="Note 25" xfId="23469"/>
    <cellStyle name="Note 25 2" xfId="23470"/>
    <cellStyle name="Note 25 3" xfId="23471"/>
    <cellStyle name="Note 25 4" xfId="48808"/>
    <cellStyle name="Note 26" xfId="23472"/>
    <cellStyle name="Note 26 2" xfId="23473"/>
    <cellStyle name="Note 26 3" xfId="23474"/>
    <cellStyle name="Note 26 4" xfId="48809"/>
    <cellStyle name="Note 27" xfId="23475"/>
    <cellStyle name="Note 27 2" xfId="23476"/>
    <cellStyle name="Note 27 3" xfId="23477"/>
    <cellStyle name="Note 27 4" xfId="48810"/>
    <cellStyle name="Note 28" xfId="23478"/>
    <cellStyle name="Note 28 2" xfId="23479"/>
    <cellStyle name="Note 28 3" xfId="23480"/>
    <cellStyle name="Note 28 4" xfId="48811"/>
    <cellStyle name="Note 29" xfId="23481"/>
    <cellStyle name="Note 29 2" xfId="23482"/>
    <cellStyle name="Note 29 3" xfId="23483"/>
    <cellStyle name="Note 29 4" xfId="48812"/>
    <cellStyle name="Note 3" xfId="23484"/>
    <cellStyle name="Note 3 10" xfId="23485"/>
    <cellStyle name="Note 3 10 2" xfId="48813"/>
    <cellStyle name="Note 3 11" xfId="23486"/>
    <cellStyle name="Note 3 11 2" xfId="48814"/>
    <cellStyle name="Note 3 12" xfId="23487"/>
    <cellStyle name="Note 3 12 10" xfId="23488"/>
    <cellStyle name="Note 3 12 10 2" xfId="23489"/>
    <cellStyle name="Note 3 12 10 3" xfId="23490"/>
    <cellStyle name="Note 3 12 10 4" xfId="48815"/>
    <cellStyle name="Note 3 12 11" xfId="23491"/>
    <cellStyle name="Note 3 12 11 2" xfId="23492"/>
    <cellStyle name="Note 3 12 11 3" xfId="23493"/>
    <cellStyle name="Note 3 12 11 4" xfId="48816"/>
    <cellStyle name="Note 3 12 12" xfId="23494"/>
    <cellStyle name="Note 3 12 12 2" xfId="23495"/>
    <cellStyle name="Note 3 12 12 3" xfId="23496"/>
    <cellStyle name="Note 3 12 12 4" xfId="48817"/>
    <cellStyle name="Note 3 12 13" xfId="23497"/>
    <cellStyle name="Note 3 12 13 2" xfId="23498"/>
    <cellStyle name="Note 3 12 13 3" xfId="23499"/>
    <cellStyle name="Note 3 12 13 4" xfId="48818"/>
    <cellStyle name="Note 3 12 14" xfId="23500"/>
    <cellStyle name="Note 3 12 14 2" xfId="23501"/>
    <cellStyle name="Note 3 12 14 3" xfId="23502"/>
    <cellStyle name="Note 3 12 14 4" xfId="48819"/>
    <cellStyle name="Note 3 12 15" xfId="23503"/>
    <cellStyle name="Note 3 12 15 2" xfId="23504"/>
    <cellStyle name="Note 3 12 15 3" xfId="23505"/>
    <cellStyle name="Note 3 12 15 4" xfId="48820"/>
    <cellStyle name="Note 3 12 16" xfId="23506"/>
    <cellStyle name="Note 3 12 16 2" xfId="23507"/>
    <cellStyle name="Note 3 12 16 3" xfId="23508"/>
    <cellStyle name="Note 3 12 16 4" xfId="48821"/>
    <cellStyle name="Note 3 12 17" xfId="23509"/>
    <cellStyle name="Note 3 12 17 2" xfId="23510"/>
    <cellStyle name="Note 3 12 17 3" xfId="23511"/>
    <cellStyle name="Note 3 12 17 4" xfId="48822"/>
    <cellStyle name="Note 3 12 18" xfId="23512"/>
    <cellStyle name="Note 3 12 18 2" xfId="23513"/>
    <cellStyle name="Note 3 12 18 3" xfId="23514"/>
    <cellStyle name="Note 3 12 18 4" xfId="48823"/>
    <cellStyle name="Note 3 12 19" xfId="23515"/>
    <cellStyle name="Note 3 12 19 2" xfId="23516"/>
    <cellStyle name="Note 3 12 19 3" xfId="23517"/>
    <cellStyle name="Note 3 12 19 4" xfId="48824"/>
    <cellStyle name="Note 3 12 2" xfId="23518"/>
    <cellStyle name="Note 3 12 2 2" xfId="23519"/>
    <cellStyle name="Note 3 12 2 3" xfId="23520"/>
    <cellStyle name="Note 3 12 2 4" xfId="48825"/>
    <cellStyle name="Note 3 12 20" xfId="23521"/>
    <cellStyle name="Note 3 12 20 2" xfId="23522"/>
    <cellStyle name="Note 3 12 20 3" xfId="48826"/>
    <cellStyle name="Note 3 12 20 4" xfId="48827"/>
    <cellStyle name="Note 3 12 21" xfId="48828"/>
    <cellStyle name="Note 3 12 22" xfId="48829"/>
    <cellStyle name="Note 3 12 3" xfId="23523"/>
    <cellStyle name="Note 3 12 3 2" xfId="23524"/>
    <cellStyle name="Note 3 12 3 3" xfId="23525"/>
    <cellStyle name="Note 3 12 3 4" xfId="48830"/>
    <cellStyle name="Note 3 12 4" xfId="23526"/>
    <cellStyle name="Note 3 12 4 2" xfId="23527"/>
    <cellStyle name="Note 3 12 4 3" xfId="23528"/>
    <cellStyle name="Note 3 12 4 4" xfId="48831"/>
    <cellStyle name="Note 3 12 5" xfId="23529"/>
    <cellStyle name="Note 3 12 5 2" xfId="23530"/>
    <cellStyle name="Note 3 12 5 3" xfId="23531"/>
    <cellStyle name="Note 3 12 5 4" xfId="48832"/>
    <cellStyle name="Note 3 12 6" xfId="23532"/>
    <cellStyle name="Note 3 12 6 2" xfId="23533"/>
    <cellStyle name="Note 3 12 6 3" xfId="23534"/>
    <cellStyle name="Note 3 12 6 4" xfId="48833"/>
    <cellStyle name="Note 3 12 7" xfId="23535"/>
    <cellStyle name="Note 3 12 7 2" xfId="23536"/>
    <cellStyle name="Note 3 12 7 3" xfId="23537"/>
    <cellStyle name="Note 3 12 7 4" xfId="48834"/>
    <cellStyle name="Note 3 12 8" xfId="23538"/>
    <cellStyle name="Note 3 12 8 2" xfId="23539"/>
    <cellStyle name="Note 3 12 8 3" xfId="23540"/>
    <cellStyle name="Note 3 12 8 4" xfId="48835"/>
    <cellStyle name="Note 3 12 9" xfId="23541"/>
    <cellStyle name="Note 3 12 9 2" xfId="23542"/>
    <cellStyle name="Note 3 12 9 3" xfId="23543"/>
    <cellStyle name="Note 3 12 9 4" xfId="48836"/>
    <cellStyle name="Note 3 13" xfId="23544"/>
    <cellStyle name="Note 3 13 2" xfId="23545"/>
    <cellStyle name="Note 3 13 3" xfId="48837"/>
    <cellStyle name="Note 3 14" xfId="23546"/>
    <cellStyle name="Note 3 14 2" xfId="23547"/>
    <cellStyle name="Note 3 14 3" xfId="23548"/>
    <cellStyle name="Note 3 14 4" xfId="48838"/>
    <cellStyle name="Note 3 15" xfId="23549"/>
    <cellStyle name="Note 3 15 2" xfId="23550"/>
    <cellStyle name="Note 3 15 3" xfId="23551"/>
    <cellStyle name="Note 3 15 4" xfId="48839"/>
    <cellStyle name="Note 3 16" xfId="23552"/>
    <cellStyle name="Note 3 16 2" xfId="23553"/>
    <cellStyle name="Note 3 16 3" xfId="23554"/>
    <cellStyle name="Note 3 16 4" xfId="48840"/>
    <cellStyle name="Note 3 17" xfId="23555"/>
    <cellStyle name="Note 3 17 2" xfId="23556"/>
    <cellStyle name="Note 3 17 3" xfId="23557"/>
    <cellStyle name="Note 3 17 4" xfId="48841"/>
    <cellStyle name="Note 3 18" xfId="23558"/>
    <cellStyle name="Note 3 18 2" xfId="23559"/>
    <cellStyle name="Note 3 18 3" xfId="23560"/>
    <cellStyle name="Note 3 18 4" xfId="48842"/>
    <cellStyle name="Note 3 19" xfId="23561"/>
    <cellStyle name="Note 3 19 2" xfId="23562"/>
    <cellStyle name="Note 3 19 3" xfId="23563"/>
    <cellStyle name="Note 3 19 4" xfId="48843"/>
    <cellStyle name="Note 3 2" xfId="23564"/>
    <cellStyle name="Note 3 2 10" xfId="23565"/>
    <cellStyle name="Note 3 2 10 10" xfId="23566"/>
    <cellStyle name="Note 3 2 10 10 2" xfId="23567"/>
    <cellStyle name="Note 3 2 10 10 3" xfId="23568"/>
    <cellStyle name="Note 3 2 10 10 4" xfId="48844"/>
    <cellStyle name="Note 3 2 10 11" xfId="23569"/>
    <cellStyle name="Note 3 2 10 11 2" xfId="23570"/>
    <cellStyle name="Note 3 2 10 11 3" xfId="23571"/>
    <cellStyle name="Note 3 2 10 11 4" xfId="48845"/>
    <cellStyle name="Note 3 2 10 12" xfId="23572"/>
    <cellStyle name="Note 3 2 10 12 2" xfId="23573"/>
    <cellStyle name="Note 3 2 10 12 3" xfId="23574"/>
    <cellStyle name="Note 3 2 10 12 4" xfId="48846"/>
    <cellStyle name="Note 3 2 10 13" xfId="23575"/>
    <cellStyle name="Note 3 2 10 13 2" xfId="23576"/>
    <cellStyle name="Note 3 2 10 13 3" xfId="23577"/>
    <cellStyle name="Note 3 2 10 13 4" xfId="48847"/>
    <cellStyle name="Note 3 2 10 14" xfId="23578"/>
    <cellStyle name="Note 3 2 10 14 2" xfId="23579"/>
    <cellStyle name="Note 3 2 10 14 3" xfId="23580"/>
    <cellStyle name="Note 3 2 10 14 4" xfId="48848"/>
    <cellStyle name="Note 3 2 10 15" xfId="23581"/>
    <cellStyle name="Note 3 2 10 15 2" xfId="23582"/>
    <cellStyle name="Note 3 2 10 15 3" xfId="23583"/>
    <cellStyle name="Note 3 2 10 15 4" xfId="48849"/>
    <cellStyle name="Note 3 2 10 16" xfId="23584"/>
    <cellStyle name="Note 3 2 10 16 2" xfId="23585"/>
    <cellStyle name="Note 3 2 10 16 3" xfId="23586"/>
    <cellStyle name="Note 3 2 10 16 4" xfId="48850"/>
    <cellStyle name="Note 3 2 10 17" xfId="23587"/>
    <cellStyle name="Note 3 2 10 17 2" xfId="23588"/>
    <cellStyle name="Note 3 2 10 17 3" xfId="23589"/>
    <cellStyle name="Note 3 2 10 17 4" xfId="48851"/>
    <cellStyle name="Note 3 2 10 18" xfId="23590"/>
    <cellStyle name="Note 3 2 10 18 2" xfId="23591"/>
    <cellStyle name="Note 3 2 10 18 3" xfId="23592"/>
    <cellStyle name="Note 3 2 10 18 4" xfId="48852"/>
    <cellStyle name="Note 3 2 10 19" xfId="23593"/>
    <cellStyle name="Note 3 2 10 19 2" xfId="23594"/>
    <cellStyle name="Note 3 2 10 19 3" xfId="23595"/>
    <cellStyle name="Note 3 2 10 19 4" xfId="48853"/>
    <cellStyle name="Note 3 2 10 2" xfId="23596"/>
    <cellStyle name="Note 3 2 10 2 2" xfId="23597"/>
    <cellStyle name="Note 3 2 10 2 3" xfId="23598"/>
    <cellStyle name="Note 3 2 10 2 4" xfId="48854"/>
    <cellStyle name="Note 3 2 10 20" xfId="23599"/>
    <cellStyle name="Note 3 2 10 20 2" xfId="23600"/>
    <cellStyle name="Note 3 2 10 20 3" xfId="48855"/>
    <cellStyle name="Note 3 2 10 20 4" xfId="48856"/>
    <cellStyle name="Note 3 2 10 21" xfId="48857"/>
    <cellStyle name="Note 3 2 10 22" xfId="48858"/>
    <cellStyle name="Note 3 2 10 3" xfId="23601"/>
    <cellStyle name="Note 3 2 10 3 2" xfId="23602"/>
    <cellStyle name="Note 3 2 10 3 3" xfId="23603"/>
    <cellStyle name="Note 3 2 10 3 4" xfId="48859"/>
    <cellStyle name="Note 3 2 10 4" xfId="23604"/>
    <cellStyle name="Note 3 2 10 4 2" xfId="23605"/>
    <cellStyle name="Note 3 2 10 4 3" xfId="23606"/>
    <cellStyle name="Note 3 2 10 4 4" xfId="48860"/>
    <cellStyle name="Note 3 2 10 5" xfId="23607"/>
    <cellStyle name="Note 3 2 10 5 2" xfId="23608"/>
    <cellStyle name="Note 3 2 10 5 3" xfId="23609"/>
    <cellStyle name="Note 3 2 10 5 4" xfId="48861"/>
    <cellStyle name="Note 3 2 10 6" xfId="23610"/>
    <cellStyle name="Note 3 2 10 6 2" xfId="23611"/>
    <cellStyle name="Note 3 2 10 6 3" xfId="23612"/>
    <cellStyle name="Note 3 2 10 6 4" xfId="48862"/>
    <cellStyle name="Note 3 2 10 7" xfId="23613"/>
    <cellStyle name="Note 3 2 10 7 2" xfId="23614"/>
    <cellStyle name="Note 3 2 10 7 3" xfId="23615"/>
    <cellStyle name="Note 3 2 10 7 4" xfId="48863"/>
    <cellStyle name="Note 3 2 10 8" xfId="23616"/>
    <cellStyle name="Note 3 2 10 8 2" xfId="23617"/>
    <cellStyle name="Note 3 2 10 8 3" xfId="23618"/>
    <cellStyle name="Note 3 2 10 8 4" xfId="48864"/>
    <cellStyle name="Note 3 2 10 9" xfId="23619"/>
    <cellStyle name="Note 3 2 10 9 2" xfId="23620"/>
    <cellStyle name="Note 3 2 10 9 3" xfId="23621"/>
    <cellStyle name="Note 3 2 10 9 4" xfId="48865"/>
    <cellStyle name="Note 3 2 11" xfId="23622"/>
    <cellStyle name="Note 3 2 11 10" xfId="23623"/>
    <cellStyle name="Note 3 2 11 10 2" xfId="23624"/>
    <cellStyle name="Note 3 2 11 10 3" xfId="23625"/>
    <cellStyle name="Note 3 2 11 10 4" xfId="48866"/>
    <cellStyle name="Note 3 2 11 11" xfId="23626"/>
    <cellStyle name="Note 3 2 11 11 2" xfId="23627"/>
    <cellStyle name="Note 3 2 11 11 3" xfId="23628"/>
    <cellStyle name="Note 3 2 11 11 4" xfId="48867"/>
    <cellStyle name="Note 3 2 11 12" xfId="23629"/>
    <cellStyle name="Note 3 2 11 12 2" xfId="23630"/>
    <cellStyle name="Note 3 2 11 12 3" xfId="23631"/>
    <cellStyle name="Note 3 2 11 12 4" xfId="48868"/>
    <cellStyle name="Note 3 2 11 13" xfId="23632"/>
    <cellStyle name="Note 3 2 11 13 2" xfId="23633"/>
    <cellStyle name="Note 3 2 11 13 3" xfId="23634"/>
    <cellStyle name="Note 3 2 11 13 4" xfId="48869"/>
    <cellStyle name="Note 3 2 11 14" xfId="23635"/>
    <cellStyle name="Note 3 2 11 14 2" xfId="23636"/>
    <cellStyle name="Note 3 2 11 14 3" xfId="23637"/>
    <cellStyle name="Note 3 2 11 14 4" xfId="48870"/>
    <cellStyle name="Note 3 2 11 15" xfId="23638"/>
    <cellStyle name="Note 3 2 11 15 2" xfId="23639"/>
    <cellStyle name="Note 3 2 11 15 3" xfId="23640"/>
    <cellStyle name="Note 3 2 11 15 4" xfId="48871"/>
    <cellStyle name="Note 3 2 11 16" xfId="23641"/>
    <cellStyle name="Note 3 2 11 16 2" xfId="23642"/>
    <cellStyle name="Note 3 2 11 16 3" xfId="23643"/>
    <cellStyle name="Note 3 2 11 16 4" xfId="48872"/>
    <cellStyle name="Note 3 2 11 17" xfId="23644"/>
    <cellStyle name="Note 3 2 11 17 2" xfId="23645"/>
    <cellStyle name="Note 3 2 11 17 3" xfId="23646"/>
    <cellStyle name="Note 3 2 11 17 4" xfId="48873"/>
    <cellStyle name="Note 3 2 11 18" xfId="23647"/>
    <cellStyle name="Note 3 2 11 18 2" xfId="23648"/>
    <cellStyle name="Note 3 2 11 18 3" xfId="23649"/>
    <cellStyle name="Note 3 2 11 18 4" xfId="48874"/>
    <cellStyle name="Note 3 2 11 19" xfId="23650"/>
    <cellStyle name="Note 3 2 11 19 2" xfId="23651"/>
    <cellStyle name="Note 3 2 11 19 3" xfId="23652"/>
    <cellStyle name="Note 3 2 11 19 4" xfId="48875"/>
    <cellStyle name="Note 3 2 11 2" xfId="23653"/>
    <cellStyle name="Note 3 2 11 2 2" xfId="23654"/>
    <cellStyle name="Note 3 2 11 2 3" xfId="23655"/>
    <cellStyle name="Note 3 2 11 2 4" xfId="48876"/>
    <cellStyle name="Note 3 2 11 20" xfId="23656"/>
    <cellStyle name="Note 3 2 11 20 2" xfId="23657"/>
    <cellStyle name="Note 3 2 11 20 3" xfId="48877"/>
    <cellStyle name="Note 3 2 11 20 4" xfId="48878"/>
    <cellStyle name="Note 3 2 11 21" xfId="48879"/>
    <cellStyle name="Note 3 2 11 22" xfId="48880"/>
    <cellStyle name="Note 3 2 11 3" xfId="23658"/>
    <cellStyle name="Note 3 2 11 3 2" xfId="23659"/>
    <cellStyle name="Note 3 2 11 3 3" xfId="23660"/>
    <cellStyle name="Note 3 2 11 3 4" xfId="48881"/>
    <cellStyle name="Note 3 2 11 4" xfId="23661"/>
    <cellStyle name="Note 3 2 11 4 2" xfId="23662"/>
    <cellStyle name="Note 3 2 11 4 3" xfId="23663"/>
    <cellStyle name="Note 3 2 11 4 4" xfId="48882"/>
    <cellStyle name="Note 3 2 11 5" xfId="23664"/>
    <cellStyle name="Note 3 2 11 5 2" xfId="23665"/>
    <cellStyle name="Note 3 2 11 5 3" xfId="23666"/>
    <cellStyle name="Note 3 2 11 5 4" xfId="48883"/>
    <cellStyle name="Note 3 2 11 6" xfId="23667"/>
    <cellStyle name="Note 3 2 11 6 2" xfId="23668"/>
    <cellStyle name="Note 3 2 11 6 3" xfId="23669"/>
    <cellStyle name="Note 3 2 11 6 4" xfId="48884"/>
    <cellStyle name="Note 3 2 11 7" xfId="23670"/>
    <cellStyle name="Note 3 2 11 7 2" xfId="23671"/>
    <cellStyle name="Note 3 2 11 7 3" xfId="23672"/>
    <cellStyle name="Note 3 2 11 7 4" xfId="48885"/>
    <cellStyle name="Note 3 2 11 8" xfId="23673"/>
    <cellStyle name="Note 3 2 11 8 2" xfId="23674"/>
    <cellStyle name="Note 3 2 11 8 3" xfId="23675"/>
    <cellStyle name="Note 3 2 11 8 4" xfId="48886"/>
    <cellStyle name="Note 3 2 11 9" xfId="23676"/>
    <cellStyle name="Note 3 2 11 9 2" xfId="23677"/>
    <cellStyle name="Note 3 2 11 9 3" xfId="23678"/>
    <cellStyle name="Note 3 2 11 9 4" xfId="48887"/>
    <cellStyle name="Note 3 2 12" xfId="23679"/>
    <cellStyle name="Note 3 2 12 2" xfId="23680"/>
    <cellStyle name="Note 3 2 12 3" xfId="23681"/>
    <cellStyle name="Note 3 2 12 4" xfId="48888"/>
    <cellStyle name="Note 3 2 13" xfId="23682"/>
    <cellStyle name="Note 3 2 13 2" xfId="23683"/>
    <cellStyle name="Note 3 2 13 3" xfId="23684"/>
    <cellStyle name="Note 3 2 13 4" xfId="48889"/>
    <cellStyle name="Note 3 2 14" xfId="23685"/>
    <cellStyle name="Note 3 2 14 2" xfId="23686"/>
    <cellStyle name="Note 3 2 14 3" xfId="23687"/>
    <cellStyle name="Note 3 2 14 4" xfId="48890"/>
    <cellStyle name="Note 3 2 15" xfId="23688"/>
    <cellStyle name="Note 3 2 15 2" xfId="23689"/>
    <cellStyle name="Note 3 2 15 3" xfId="23690"/>
    <cellStyle name="Note 3 2 15 4" xfId="48891"/>
    <cellStyle name="Note 3 2 16" xfId="23691"/>
    <cellStyle name="Note 3 2 16 2" xfId="23692"/>
    <cellStyle name="Note 3 2 16 3" xfId="23693"/>
    <cellStyle name="Note 3 2 16 4" xfId="48892"/>
    <cellStyle name="Note 3 2 17" xfId="23694"/>
    <cellStyle name="Note 3 2 17 2" xfId="23695"/>
    <cellStyle name="Note 3 2 17 3" xfId="23696"/>
    <cellStyle name="Note 3 2 17 4" xfId="48893"/>
    <cellStyle name="Note 3 2 18" xfId="23697"/>
    <cellStyle name="Note 3 2 18 2" xfId="23698"/>
    <cellStyle name="Note 3 2 18 3" xfId="23699"/>
    <cellStyle name="Note 3 2 18 4" xfId="48894"/>
    <cellStyle name="Note 3 2 19" xfId="23700"/>
    <cellStyle name="Note 3 2 19 2" xfId="23701"/>
    <cellStyle name="Note 3 2 19 3" xfId="23702"/>
    <cellStyle name="Note 3 2 19 4" xfId="48895"/>
    <cellStyle name="Note 3 2 2" xfId="23703"/>
    <cellStyle name="Note 3 2 2 10" xfId="23704"/>
    <cellStyle name="Note 3 2 2 10 2" xfId="23705"/>
    <cellStyle name="Note 3 2 2 10 3" xfId="23706"/>
    <cellStyle name="Note 3 2 2 10 4" xfId="48896"/>
    <cellStyle name="Note 3 2 2 11" xfId="23707"/>
    <cellStyle name="Note 3 2 2 11 2" xfId="23708"/>
    <cellStyle name="Note 3 2 2 11 3" xfId="23709"/>
    <cellStyle name="Note 3 2 2 11 4" xfId="48897"/>
    <cellStyle name="Note 3 2 2 12" xfId="23710"/>
    <cellStyle name="Note 3 2 2 12 2" xfId="23711"/>
    <cellStyle name="Note 3 2 2 12 3" xfId="23712"/>
    <cellStyle name="Note 3 2 2 12 4" xfId="48898"/>
    <cellStyle name="Note 3 2 2 13" xfId="23713"/>
    <cellStyle name="Note 3 2 2 13 2" xfId="23714"/>
    <cellStyle name="Note 3 2 2 13 3" xfId="23715"/>
    <cellStyle name="Note 3 2 2 13 4" xfId="48899"/>
    <cellStyle name="Note 3 2 2 14" xfId="23716"/>
    <cellStyle name="Note 3 2 2 14 2" xfId="23717"/>
    <cellStyle name="Note 3 2 2 14 3" xfId="23718"/>
    <cellStyle name="Note 3 2 2 14 4" xfId="48900"/>
    <cellStyle name="Note 3 2 2 15" xfId="23719"/>
    <cellStyle name="Note 3 2 2 15 2" xfId="23720"/>
    <cellStyle name="Note 3 2 2 15 3" xfId="23721"/>
    <cellStyle name="Note 3 2 2 15 4" xfId="48901"/>
    <cellStyle name="Note 3 2 2 16" xfId="23722"/>
    <cellStyle name="Note 3 2 2 16 2" xfId="23723"/>
    <cellStyle name="Note 3 2 2 16 3" xfId="23724"/>
    <cellStyle name="Note 3 2 2 16 4" xfId="48902"/>
    <cellStyle name="Note 3 2 2 17" xfId="23725"/>
    <cellStyle name="Note 3 2 2 17 2" xfId="23726"/>
    <cellStyle name="Note 3 2 2 17 3" xfId="23727"/>
    <cellStyle name="Note 3 2 2 17 4" xfId="48903"/>
    <cellStyle name="Note 3 2 2 18" xfId="23728"/>
    <cellStyle name="Note 3 2 2 18 2" xfId="23729"/>
    <cellStyle name="Note 3 2 2 18 3" xfId="23730"/>
    <cellStyle name="Note 3 2 2 18 4" xfId="48904"/>
    <cellStyle name="Note 3 2 2 19" xfId="23731"/>
    <cellStyle name="Note 3 2 2 19 2" xfId="23732"/>
    <cellStyle name="Note 3 2 2 19 3" xfId="23733"/>
    <cellStyle name="Note 3 2 2 19 4" xfId="48905"/>
    <cellStyle name="Note 3 2 2 2" xfId="23734"/>
    <cellStyle name="Note 3 2 2 2 2" xfId="23735"/>
    <cellStyle name="Note 3 2 2 2 2 10" xfId="23736"/>
    <cellStyle name="Note 3 2 2 2 2 10 2" xfId="23737"/>
    <cellStyle name="Note 3 2 2 2 2 10 3" xfId="23738"/>
    <cellStyle name="Note 3 2 2 2 2 10 4" xfId="48906"/>
    <cellStyle name="Note 3 2 2 2 2 11" xfId="23739"/>
    <cellStyle name="Note 3 2 2 2 2 11 2" xfId="23740"/>
    <cellStyle name="Note 3 2 2 2 2 11 3" xfId="23741"/>
    <cellStyle name="Note 3 2 2 2 2 11 4" xfId="48907"/>
    <cellStyle name="Note 3 2 2 2 2 12" xfId="23742"/>
    <cellStyle name="Note 3 2 2 2 2 12 2" xfId="23743"/>
    <cellStyle name="Note 3 2 2 2 2 12 3" xfId="23744"/>
    <cellStyle name="Note 3 2 2 2 2 12 4" xfId="48908"/>
    <cellStyle name="Note 3 2 2 2 2 13" xfId="23745"/>
    <cellStyle name="Note 3 2 2 2 2 13 2" xfId="23746"/>
    <cellStyle name="Note 3 2 2 2 2 13 3" xfId="23747"/>
    <cellStyle name="Note 3 2 2 2 2 13 4" xfId="48909"/>
    <cellStyle name="Note 3 2 2 2 2 14" xfId="23748"/>
    <cellStyle name="Note 3 2 2 2 2 14 2" xfId="23749"/>
    <cellStyle name="Note 3 2 2 2 2 14 3" xfId="23750"/>
    <cellStyle name="Note 3 2 2 2 2 14 4" xfId="48910"/>
    <cellStyle name="Note 3 2 2 2 2 15" xfId="23751"/>
    <cellStyle name="Note 3 2 2 2 2 15 2" xfId="23752"/>
    <cellStyle name="Note 3 2 2 2 2 15 3" xfId="23753"/>
    <cellStyle name="Note 3 2 2 2 2 15 4" xfId="48911"/>
    <cellStyle name="Note 3 2 2 2 2 16" xfId="23754"/>
    <cellStyle name="Note 3 2 2 2 2 16 2" xfId="23755"/>
    <cellStyle name="Note 3 2 2 2 2 16 3" xfId="23756"/>
    <cellStyle name="Note 3 2 2 2 2 16 4" xfId="48912"/>
    <cellStyle name="Note 3 2 2 2 2 17" xfId="23757"/>
    <cellStyle name="Note 3 2 2 2 2 17 2" xfId="23758"/>
    <cellStyle name="Note 3 2 2 2 2 17 3" xfId="23759"/>
    <cellStyle name="Note 3 2 2 2 2 17 4" xfId="48913"/>
    <cellStyle name="Note 3 2 2 2 2 18" xfId="23760"/>
    <cellStyle name="Note 3 2 2 2 2 18 2" xfId="23761"/>
    <cellStyle name="Note 3 2 2 2 2 18 3" xfId="23762"/>
    <cellStyle name="Note 3 2 2 2 2 18 4" xfId="48914"/>
    <cellStyle name="Note 3 2 2 2 2 19" xfId="23763"/>
    <cellStyle name="Note 3 2 2 2 2 19 2" xfId="23764"/>
    <cellStyle name="Note 3 2 2 2 2 19 3" xfId="23765"/>
    <cellStyle name="Note 3 2 2 2 2 19 4" xfId="48915"/>
    <cellStyle name="Note 3 2 2 2 2 2" xfId="23766"/>
    <cellStyle name="Note 3 2 2 2 2 2 2" xfId="23767"/>
    <cellStyle name="Note 3 2 2 2 2 2 3" xfId="23768"/>
    <cellStyle name="Note 3 2 2 2 2 2 4" xfId="48916"/>
    <cellStyle name="Note 3 2 2 2 2 20" xfId="23769"/>
    <cellStyle name="Note 3 2 2 2 2 20 2" xfId="23770"/>
    <cellStyle name="Note 3 2 2 2 2 20 3" xfId="48917"/>
    <cellStyle name="Note 3 2 2 2 2 20 4" xfId="48918"/>
    <cellStyle name="Note 3 2 2 2 2 21" xfId="48919"/>
    <cellStyle name="Note 3 2 2 2 2 22" xfId="48920"/>
    <cellStyle name="Note 3 2 2 2 2 3" xfId="23771"/>
    <cellStyle name="Note 3 2 2 2 2 3 2" xfId="23772"/>
    <cellStyle name="Note 3 2 2 2 2 3 3" xfId="23773"/>
    <cellStyle name="Note 3 2 2 2 2 3 4" xfId="48921"/>
    <cellStyle name="Note 3 2 2 2 2 4" xfId="23774"/>
    <cellStyle name="Note 3 2 2 2 2 4 2" xfId="23775"/>
    <cellStyle name="Note 3 2 2 2 2 4 3" xfId="23776"/>
    <cellStyle name="Note 3 2 2 2 2 4 4" xfId="48922"/>
    <cellStyle name="Note 3 2 2 2 2 5" xfId="23777"/>
    <cellStyle name="Note 3 2 2 2 2 5 2" xfId="23778"/>
    <cellStyle name="Note 3 2 2 2 2 5 3" xfId="23779"/>
    <cellStyle name="Note 3 2 2 2 2 5 4" xfId="48923"/>
    <cellStyle name="Note 3 2 2 2 2 6" xfId="23780"/>
    <cellStyle name="Note 3 2 2 2 2 6 2" xfId="23781"/>
    <cellStyle name="Note 3 2 2 2 2 6 3" xfId="23782"/>
    <cellStyle name="Note 3 2 2 2 2 6 4" xfId="48924"/>
    <cellStyle name="Note 3 2 2 2 2 7" xfId="23783"/>
    <cellStyle name="Note 3 2 2 2 2 7 2" xfId="23784"/>
    <cellStyle name="Note 3 2 2 2 2 7 3" xfId="23785"/>
    <cellStyle name="Note 3 2 2 2 2 7 4" xfId="48925"/>
    <cellStyle name="Note 3 2 2 2 2 8" xfId="23786"/>
    <cellStyle name="Note 3 2 2 2 2 8 2" xfId="23787"/>
    <cellStyle name="Note 3 2 2 2 2 8 3" xfId="23788"/>
    <cellStyle name="Note 3 2 2 2 2 8 4" xfId="48926"/>
    <cellStyle name="Note 3 2 2 2 2 9" xfId="23789"/>
    <cellStyle name="Note 3 2 2 2 2 9 2" xfId="23790"/>
    <cellStyle name="Note 3 2 2 2 2 9 3" xfId="23791"/>
    <cellStyle name="Note 3 2 2 2 2 9 4" xfId="48927"/>
    <cellStyle name="Note 3 2 2 2 3" xfId="48928"/>
    <cellStyle name="Note 3 2 2 20" xfId="23792"/>
    <cellStyle name="Note 3 2 2 20 2" xfId="23793"/>
    <cellStyle name="Note 3 2 2 20 3" xfId="23794"/>
    <cellStyle name="Note 3 2 2 20 4" xfId="48929"/>
    <cellStyle name="Note 3 2 2 21" xfId="23795"/>
    <cellStyle name="Note 3 2 2 21 2" xfId="23796"/>
    <cellStyle name="Note 3 2 2 21 3" xfId="48930"/>
    <cellStyle name="Note 3 2 2 21 4" xfId="48931"/>
    <cellStyle name="Note 3 2 2 22" xfId="48932"/>
    <cellStyle name="Note 3 2 2 23" xfId="48933"/>
    <cellStyle name="Note 3 2 2 3" xfId="23797"/>
    <cellStyle name="Note 3 2 2 3 2" xfId="23798"/>
    <cellStyle name="Note 3 2 2 3 3" xfId="23799"/>
    <cellStyle name="Note 3 2 2 3 4" xfId="48934"/>
    <cellStyle name="Note 3 2 2 4" xfId="23800"/>
    <cellStyle name="Note 3 2 2 4 2" xfId="23801"/>
    <cellStyle name="Note 3 2 2 4 3" xfId="23802"/>
    <cellStyle name="Note 3 2 2 4 4" xfId="48935"/>
    <cellStyle name="Note 3 2 2 5" xfId="23803"/>
    <cellStyle name="Note 3 2 2 5 2" xfId="23804"/>
    <cellStyle name="Note 3 2 2 5 3" xfId="23805"/>
    <cellStyle name="Note 3 2 2 5 4" xfId="48936"/>
    <cellStyle name="Note 3 2 2 6" xfId="23806"/>
    <cellStyle name="Note 3 2 2 6 2" xfId="23807"/>
    <cellStyle name="Note 3 2 2 6 3" xfId="23808"/>
    <cellStyle name="Note 3 2 2 6 4" xfId="48937"/>
    <cellStyle name="Note 3 2 2 7" xfId="23809"/>
    <cellStyle name="Note 3 2 2 7 2" xfId="23810"/>
    <cellStyle name="Note 3 2 2 7 3" xfId="23811"/>
    <cellStyle name="Note 3 2 2 7 4" xfId="48938"/>
    <cellStyle name="Note 3 2 2 8" xfId="23812"/>
    <cellStyle name="Note 3 2 2 8 2" xfId="23813"/>
    <cellStyle name="Note 3 2 2 8 3" xfId="23814"/>
    <cellStyle name="Note 3 2 2 8 4" xfId="48939"/>
    <cellStyle name="Note 3 2 2 9" xfId="23815"/>
    <cellStyle name="Note 3 2 2 9 2" xfId="23816"/>
    <cellStyle name="Note 3 2 2 9 3" xfId="23817"/>
    <cellStyle name="Note 3 2 2 9 4" xfId="48940"/>
    <cellStyle name="Note 3 2 20" xfId="23818"/>
    <cellStyle name="Note 3 2 20 2" xfId="23819"/>
    <cellStyle name="Note 3 2 20 3" xfId="23820"/>
    <cellStyle name="Note 3 2 20 4" xfId="48941"/>
    <cellStyle name="Note 3 2 21" xfId="23821"/>
    <cellStyle name="Note 3 2 21 2" xfId="23822"/>
    <cellStyle name="Note 3 2 21 3" xfId="23823"/>
    <cellStyle name="Note 3 2 21 4" xfId="48942"/>
    <cellStyle name="Note 3 2 22" xfId="23824"/>
    <cellStyle name="Note 3 2 22 2" xfId="23825"/>
    <cellStyle name="Note 3 2 22 3" xfId="23826"/>
    <cellStyle name="Note 3 2 22 4" xfId="48943"/>
    <cellStyle name="Note 3 2 23" xfId="23827"/>
    <cellStyle name="Note 3 2 23 2" xfId="23828"/>
    <cellStyle name="Note 3 2 23 3" xfId="23829"/>
    <cellStyle name="Note 3 2 23 4" xfId="48944"/>
    <cellStyle name="Note 3 2 24" xfId="23830"/>
    <cellStyle name="Note 3 2 24 2" xfId="23831"/>
    <cellStyle name="Note 3 2 24 3" xfId="23832"/>
    <cellStyle name="Note 3 2 24 4" xfId="48945"/>
    <cellStyle name="Note 3 2 25" xfId="23833"/>
    <cellStyle name="Note 3 2 25 2" xfId="23834"/>
    <cellStyle name="Note 3 2 25 3" xfId="23835"/>
    <cellStyle name="Note 3 2 25 4" xfId="48946"/>
    <cellStyle name="Note 3 2 26" xfId="23836"/>
    <cellStyle name="Note 3 2 26 2" xfId="23837"/>
    <cellStyle name="Note 3 2 26 3" xfId="23838"/>
    <cellStyle name="Note 3 2 26 4" xfId="48947"/>
    <cellStyle name="Note 3 2 27" xfId="23839"/>
    <cellStyle name="Note 3 2 27 2" xfId="23840"/>
    <cellStyle name="Note 3 2 27 3" xfId="23841"/>
    <cellStyle name="Note 3 2 27 4" xfId="48948"/>
    <cellStyle name="Note 3 2 28" xfId="23842"/>
    <cellStyle name="Note 3 2 28 2" xfId="23843"/>
    <cellStyle name="Note 3 2 28 3" xfId="23844"/>
    <cellStyle name="Note 3 2 28 4" xfId="48949"/>
    <cellStyle name="Note 3 2 29" xfId="23845"/>
    <cellStyle name="Note 3 2 29 2" xfId="23846"/>
    <cellStyle name="Note 3 2 29 3" xfId="23847"/>
    <cellStyle name="Note 3 2 29 4" xfId="48950"/>
    <cellStyle name="Note 3 2 3" xfId="23848"/>
    <cellStyle name="Note 3 2 3 10" xfId="23849"/>
    <cellStyle name="Note 3 2 3 10 2" xfId="23850"/>
    <cellStyle name="Note 3 2 3 10 3" xfId="23851"/>
    <cellStyle name="Note 3 2 3 10 4" xfId="48951"/>
    <cellStyle name="Note 3 2 3 11" xfId="23852"/>
    <cellStyle name="Note 3 2 3 11 2" xfId="23853"/>
    <cellStyle name="Note 3 2 3 11 3" xfId="23854"/>
    <cellStyle name="Note 3 2 3 11 4" xfId="48952"/>
    <cellStyle name="Note 3 2 3 12" xfId="23855"/>
    <cellStyle name="Note 3 2 3 12 2" xfId="23856"/>
    <cellStyle name="Note 3 2 3 12 3" xfId="23857"/>
    <cellStyle name="Note 3 2 3 12 4" xfId="48953"/>
    <cellStyle name="Note 3 2 3 13" xfId="23858"/>
    <cellStyle name="Note 3 2 3 13 2" xfId="23859"/>
    <cellStyle name="Note 3 2 3 13 3" xfId="23860"/>
    <cellStyle name="Note 3 2 3 13 4" xfId="48954"/>
    <cellStyle name="Note 3 2 3 14" xfId="23861"/>
    <cellStyle name="Note 3 2 3 14 2" xfId="23862"/>
    <cellStyle name="Note 3 2 3 14 3" xfId="23863"/>
    <cellStyle name="Note 3 2 3 14 4" xfId="48955"/>
    <cellStyle name="Note 3 2 3 15" xfId="23864"/>
    <cellStyle name="Note 3 2 3 15 2" xfId="23865"/>
    <cellStyle name="Note 3 2 3 15 3" xfId="23866"/>
    <cellStyle name="Note 3 2 3 15 4" xfId="48956"/>
    <cellStyle name="Note 3 2 3 16" xfId="23867"/>
    <cellStyle name="Note 3 2 3 16 2" xfId="23868"/>
    <cellStyle name="Note 3 2 3 16 3" xfId="23869"/>
    <cellStyle name="Note 3 2 3 16 4" xfId="48957"/>
    <cellStyle name="Note 3 2 3 17" xfId="23870"/>
    <cellStyle name="Note 3 2 3 17 2" xfId="23871"/>
    <cellStyle name="Note 3 2 3 17 3" xfId="23872"/>
    <cellStyle name="Note 3 2 3 17 4" xfId="48958"/>
    <cellStyle name="Note 3 2 3 18" xfId="23873"/>
    <cellStyle name="Note 3 2 3 18 2" xfId="23874"/>
    <cellStyle name="Note 3 2 3 18 3" xfId="23875"/>
    <cellStyle name="Note 3 2 3 18 4" xfId="48959"/>
    <cellStyle name="Note 3 2 3 19" xfId="23876"/>
    <cellStyle name="Note 3 2 3 19 2" xfId="23877"/>
    <cellStyle name="Note 3 2 3 19 3" xfId="23878"/>
    <cellStyle name="Note 3 2 3 19 4" xfId="48960"/>
    <cellStyle name="Note 3 2 3 2" xfId="23879"/>
    <cellStyle name="Note 3 2 3 2 2" xfId="23880"/>
    <cellStyle name="Note 3 2 3 2 3" xfId="23881"/>
    <cellStyle name="Note 3 2 3 2 4" xfId="48961"/>
    <cellStyle name="Note 3 2 3 20" xfId="23882"/>
    <cellStyle name="Note 3 2 3 20 2" xfId="23883"/>
    <cellStyle name="Note 3 2 3 20 3" xfId="48962"/>
    <cellStyle name="Note 3 2 3 20 4" xfId="48963"/>
    <cellStyle name="Note 3 2 3 21" xfId="48964"/>
    <cellStyle name="Note 3 2 3 22" xfId="48965"/>
    <cellStyle name="Note 3 2 3 3" xfId="23884"/>
    <cellStyle name="Note 3 2 3 3 2" xfId="23885"/>
    <cellStyle name="Note 3 2 3 3 3" xfId="23886"/>
    <cellStyle name="Note 3 2 3 3 4" xfId="48966"/>
    <cellStyle name="Note 3 2 3 4" xfId="23887"/>
    <cellStyle name="Note 3 2 3 4 2" xfId="23888"/>
    <cellStyle name="Note 3 2 3 4 3" xfId="23889"/>
    <cellStyle name="Note 3 2 3 4 4" xfId="48967"/>
    <cellStyle name="Note 3 2 3 5" xfId="23890"/>
    <cellStyle name="Note 3 2 3 5 2" xfId="23891"/>
    <cellStyle name="Note 3 2 3 5 3" xfId="23892"/>
    <cellStyle name="Note 3 2 3 5 4" xfId="48968"/>
    <cellStyle name="Note 3 2 3 6" xfId="23893"/>
    <cellStyle name="Note 3 2 3 6 2" xfId="23894"/>
    <cellStyle name="Note 3 2 3 6 3" xfId="23895"/>
    <cellStyle name="Note 3 2 3 6 4" xfId="48969"/>
    <cellStyle name="Note 3 2 3 7" xfId="23896"/>
    <cellStyle name="Note 3 2 3 7 2" xfId="23897"/>
    <cellStyle name="Note 3 2 3 7 3" xfId="23898"/>
    <cellStyle name="Note 3 2 3 7 4" xfId="48970"/>
    <cellStyle name="Note 3 2 3 8" xfId="23899"/>
    <cellStyle name="Note 3 2 3 8 2" xfId="23900"/>
    <cellStyle name="Note 3 2 3 8 3" xfId="23901"/>
    <cellStyle name="Note 3 2 3 8 4" xfId="48971"/>
    <cellStyle name="Note 3 2 3 9" xfId="23902"/>
    <cellStyle name="Note 3 2 3 9 2" xfId="23903"/>
    <cellStyle name="Note 3 2 3 9 3" xfId="23904"/>
    <cellStyle name="Note 3 2 3 9 4" xfId="48972"/>
    <cellStyle name="Note 3 2 30" xfId="23905"/>
    <cellStyle name="Note 3 2 30 2" xfId="23906"/>
    <cellStyle name="Note 3 2 30 3" xfId="48973"/>
    <cellStyle name="Note 3 2 30 4" xfId="48974"/>
    <cellStyle name="Note 3 2 31" xfId="48975"/>
    <cellStyle name="Note 3 2 32" xfId="48976"/>
    <cellStyle name="Note 3 2 4" xfId="23907"/>
    <cellStyle name="Note 3 2 4 10" xfId="23908"/>
    <cellStyle name="Note 3 2 4 10 2" xfId="23909"/>
    <cellStyle name="Note 3 2 4 10 3" xfId="23910"/>
    <cellStyle name="Note 3 2 4 10 4" xfId="48977"/>
    <cellStyle name="Note 3 2 4 11" xfId="23911"/>
    <cellStyle name="Note 3 2 4 11 2" xfId="23912"/>
    <cellStyle name="Note 3 2 4 11 3" xfId="23913"/>
    <cellStyle name="Note 3 2 4 11 4" xfId="48978"/>
    <cellStyle name="Note 3 2 4 12" xfId="23914"/>
    <cellStyle name="Note 3 2 4 12 2" xfId="23915"/>
    <cellStyle name="Note 3 2 4 12 3" xfId="23916"/>
    <cellStyle name="Note 3 2 4 12 4" xfId="48979"/>
    <cellStyle name="Note 3 2 4 13" xfId="23917"/>
    <cellStyle name="Note 3 2 4 13 2" xfId="23918"/>
    <cellStyle name="Note 3 2 4 13 3" xfId="23919"/>
    <cellStyle name="Note 3 2 4 13 4" xfId="48980"/>
    <cellStyle name="Note 3 2 4 14" xfId="23920"/>
    <cellStyle name="Note 3 2 4 14 2" xfId="23921"/>
    <cellStyle name="Note 3 2 4 14 3" xfId="23922"/>
    <cellStyle name="Note 3 2 4 14 4" xfId="48981"/>
    <cellStyle name="Note 3 2 4 15" xfId="23923"/>
    <cellStyle name="Note 3 2 4 15 2" xfId="23924"/>
    <cellStyle name="Note 3 2 4 15 3" xfId="23925"/>
    <cellStyle name="Note 3 2 4 15 4" xfId="48982"/>
    <cellStyle name="Note 3 2 4 16" xfId="23926"/>
    <cellStyle name="Note 3 2 4 16 2" xfId="23927"/>
    <cellStyle name="Note 3 2 4 16 3" xfId="23928"/>
    <cellStyle name="Note 3 2 4 16 4" xfId="48983"/>
    <cellStyle name="Note 3 2 4 17" xfId="23929"/>
    <cellStyle name="Note 3 2 4 17 2" xfId="23930"/>
    <cellStyle name="Note 3 2 4 17 3" xfId="23931"/>
    <cellStyle name="Note 3 2 4 17 4" xfId="48984"/>
    <cellStyle name="Note 3 2 4 18" xfId="23932"/>
    <cellStyle name="Note 3 2 4 18 2" xfId="23933"/>
    <cellStyle name="Note 3 2 4 18 3" xfId="23934"/>
    <cellStyle name="Note 3 2 4 18 4" xfId="48985"/>
    <cellStyle name="Note 3 2 4 19" xfId="23935"/>
    <cellStyle name="Note 3 2 4 19 2" xfId="23936"/>
    <cellStyle name="Note 3 2 4 19 3" xfId="23937"/>
    <cellStyle name="Note 3 2 4 19 4" xfId="48986"/>
    <cellStyle name="Note 3 2 4 2" xfId="23938"/>
    <cellStyle name="Note 3 2 4 2 2" xfId="23939"/>
    <cellStyle name="Note 3 2 4 2 3" xfId="23940"/>
    <cellStyle name="Note 3 2 4 2 4" xfId="48987"/>
    <cellStyle name="Note 3 2 4 20" xfId="23941"/>
    <cellStyle name="Note 3 2 4 20 2" xfId="23942"/>
    <cellStyle name="Note 3 2 4 20 3" xfId="48988"/>
    <cellStyle name="Note 3 2 4 20 4" xfId="48989"/>
    <cellStyle name="Note 3 2 4 21" xfId="48990"/>
    <cellStyle name="Note 3 2 4 22" xfId="48991"/>
    <cellStyle name="Note 3 2 4 3" xfId="23943"/>
    <cellStyle name="Note 3 2 4 3 2" xfId="23944"/>
    <cellStyle name="Note 3 2 4 3 3" xfId="23945"/>
    <cellStyle name="Note 3 2 4 3 4" xfId="48992"/>
    <cellStyle name="Note 3 2 4 4" xfId="23946"/>
    <cellStyle name="Note 3 2 4 4 2" xfId="23947"/>
    <cellStyle name="Note 3 2 4 4 3" xfId="23948"/>
    <cellStyle name="Note 3 2 4 4 4" xfId="48993"/>
    <cellStyle name="Note 3 2 4 5" xfId="23949"/>
    <cellStyle name="Note 3 2 4 5 2" xfId="23950"/>
    <cellStyle name="Note 3 2 4 5 3" xfId="23951"/>
    <cellStyle name="Note 3 2 4 5 4" xfId="48994"/>
    <cellStyle name="Note 3 2 4 6" xfId="23952"/>
    <cellStyle name="Note 3 2 4 6 2" xfId="23953"/>
    <cellStyle name="Note 3 2 4 6 3" xfId="23954"/>
    <cellStyle name="Note 3 2 4 6 4" xfId="48995"/>
    <cellStyle name="Note 3 2 4 7" xfId="23955"/>
    <cellStyle name="Note 3 2 4 7 2" xfId="23956"/>
    <cellStyle name="Note 3 2 4 7 3" xfId="23957"/>
    <cellStyle name="Note 3 2 4 7 4" xfId="48996"/>
    <cellStyle name="Note 3 2 4 8" xfId="23958"/>
    <cellStyle name="Note 3 2 4 8 2" xfId="23959"/>
    <cellStyle name="Note 3 2 4 8 3" xfId="23960"/>
    <cellStyle name="Note 3 2 4 8 4" xfId="48997"/>
    <cellStyle name="Note 3 2 4 9" xfId="23961"/>
    <cellStyle name="Note 3 2 4 9 2" xfId="23962"/>
    <cellStyle name="Note 3 2 4 9 3" xfId="23963"/>
    <cellStyle name="Note 3 2 4 9 4" xfId="48998"/>
    <cellStyle name="Note 3 2 5" xfId="23964"/>
    <cellStyle name="Note 3 2 5 10" xfId="23965"/>
    <cellStyle name="Note 3 2 5 10 2" xfId="23966"/>
    <cellStyle name="Note 3 2 5 10 3" xfId="23967"/>
    <cellStyle name="Note 3 2 5 10 4" xfId="48999"/>
    <cellStyle name="Note 3 2 5 11" xfId="23968"/>
    <cellStyle name="Note 3 2 5 11 2" xfId="23969"/>
    <cellStyle name="Note 3 2 5 11 3" xfId="23970"/>
    <cellStyle name="Note 3 2 5 11 4" xfId="49000"/>
    <cellStyle name="Note 3 2 5 12" xfId="23971"/>
    <cellStyle name="Note 3 2 5 12 2" xfId="23972"/>
    <cellStyle name="Note 3 2 5 12 3" xfId="23973"/>
    <cellStyle name="Note 3 2 5 12 4" xfId="49001"/>
    <cellStyle name="Note 3 2 5 13" xfId="23974"/>
    <cellStyle name="Note 3 2 5 13 2" xfId="23975"/>
    <cellStyle name="Note 3 2 5 13 3" xfId="23976"/>
    <cellStyle name="Note 3 2 5 13 4" xfId="49002"/>
    <cellStyle name="Note 3 2 5 14" xfId="23977"/>
    <cellStyle name="Note 3 2 5 14 2" xfId="23978"/>
    <cellStyle name="Note 3 2 5 14 3" xfId="23979"/>
    <cellStyle name="Note 3 2 5 14 4" xfId="49003"/>
    <cellStyle name="Note 3 2 5 15" xfId="23980"/>
    <cellStyle name="Note 3 2 5 15 2" xfId="23981"/>
    <cellStyle name="Note 3 2 5 15 3" xfId="23982"/>
    <cellStyle name="Note 3 2 5 15 4" xfId="49004"/>
    <cellStyle name="Note 3 2 5 16" xfId="23983"/>
    <cellStyle name="Note 3 2 5 16 2" xfId="23984"/>
    <cellStyle name="Note 3 2 5 16 3" xfId="23985"/>
    <cellStyle name="Note 3 2 5 16 4" xfId="49005"/>
    <cellStyle name="Note 3 2 5 17" xfId="23986"/>
    <cellStyle name="Note 3 2 5 17 2" xfId="23987"/>
    <cellStyle name="Note 3 2 5 17 3" xfId="23988"/>
    <cellStyle name="Note 3 2 5 17 4" xfId="49006"/>
    <cellStyle name="Note 3 2 5 18" xfId="23989"/>
    <cellStyle name="Note 3 2 5 18 2" xfId="23990"/>
    <cellStyle name="Note 3 2 5 18 3" xfId="23991"/>
    <cellStyle name="Note 3 2 5 18 4" xfId="49007"/>
    <cellStyle name="Note 3 2 5 19" xfId="23992"/>
    <cellStyle name="Note 3 2 5 19 2" xfId="23993"/>
    <cellStyle name="Note 3 2 5 19 3" xfId="23994"/>
    <cellStyle name="Note 3 2 5 19 4" xfId="49008"/>
    <cellStyle name="Note 3 2 5 2" xfId="23995"/>
    <cellStyle name="Note 3 2 5 2 2" xfId="23996"/>
    <cellStyle name="Note 3 2 5 2 3" xfId="23997"/>
    <cellStyle name="Note 3 2 5 2 4" xfId="49009"/>
    <cellStyle name="Note 3 2 5 20" xfId="23998"/>
    <cellStyle name="Note 3 2 5 20 2" xfId="23999"/>
    <cellStyle name="Note 3 2 5 20 3" xfId="49010"/>
    <cellStyle name="Note 3 2 5 20 4" xfId="49011"/>
    <cellStyle name="Note 3 2 5 21" xfId="49012"/>
    <cellStyle name="Note 3 2 5 22" xfId="49013"/>
    <cellStyle name="Note 3 2 5 3" xfId="24000"/>
    <cellStyle name="Note 3 2 5 3 2" xfId="24001"/>
    <cellStyle name="Note 3 2 5 3 3" xfId="24002"/>
    <cellStyle name="Note 3 2 5 3 4" xfId="49014"/>
    <cellStyle name="Note 3 2 5 4" xfId="24003"/>
    <cellStyle name="Note 3 2 5 4 2" xfId="24004"/>
    <cellStyle name="Note 3 2 5 4 3" xfId="24005"/>
    <cellStyle name="Note 3 2 5 4 4" xfId="49015"/>
    <cellStyle name="Note 3 2 5 5" xfId="24006"/>
    <cellStyle name="Note 3 2 5 5 2" xfId="24007"/>
    <cellStyle name="Note 3 2 5 5 3" xfId="24008"/>
    <cellStyle name="Note 3 2 5 5 4" xfId="49016"/>
    <cellStyle name="Note 3 2 5 6" xfId="24009"/>
    <cellStyle name="Note 3 2 5 6 2" xfId="24010"/>
    <cellStyle name="Note 3 2 5 6 3" xfId="24011"/>
    <cellStyle name="Note 3 2 5 6 4" xfId="49017"/>
    <cellStyle name="Note 3 2 5 7" xfId="24012"/>
    <cellStyle name="Note 3 2 5 7 2" xfId="24013"/>
    <cellStyle name="Note 3 2 5 7 3" xfId="24014"/>
    <cellStyle name="Note 3 2 5 7 4" xfId="49018"/>
    <cellStyle name="Note 3 2 5 8" xfId="24015"/>
    <cellStyle name="Note 3 2 5 8 2" xfId="24016"/>
    <cellStyle name="Note 3 2 5 8 3" xfId="24017"/>
    <cellStyle name="Note 3 2 5 8 4" xfId="49019"/>
    <cellStyle name="Note 3 2 5 9" xfId="24018"/>
    <cellStyle name="Note 3 2 5 9 2" xfId="24019"/>
    <cellStyle name="Note 3 2 5 9 3" xfId="24020"/>
    <cellStyle name="Note 3 2 5 9 4" xfId="49020"/>
    <cellStyle name="Note 3 2 6" xfId="24021"/>
    <cellStyle name="Note 3 2 6 10" xfId="24022"/>
    <cellStyle name="Note 3 2 6 10 2" xfId="24023"/>
    <cellStyle name="Note 3 2 6 10 3" xfId="24024"/>
    <cellStyle name="Note 3 2 6 10 4" xfId="49021"/>
    <cellStyle name="Note 3 2 6 11" xfId="24025"/>
    <cellStyle name="Note 3 2 6 11 2" xfId="24026"/>
    <cellStyle name="Note 3 2 6 11 3" xfId="24027"/>
    <cellStyle name="Note 3 2 6 11 4" xfId="49022"/>
    <cellStyle name="Note 3 2 6 12" xfId="24028"/>
    <cellStyle name="Note 3 2 6 12 2" xfId="24029"/>
    <cellStyle name="Note 3 2 6 12 3" xfId="24030"/>
    <cellStyle name="Note 3 2 6 12 4" xfId="49023"/>
    <cellStyle name="Note 3 2 6 13" xfId="24031"/>
    <cellStyle name="Note 3 2 6 13 2" xfId="24032"/>
    <cellStyle name="Note 3 2 6 13 3" xfId="24033"/>
    <cellStyle name="Note 3 2 6 13 4" xfId="49024"/>
    <cellStyle name="Note 3 2 6 14" xfId="24034"/>
    <cellStyle name="Note 3 2 6 14 2" xfId="24035"/>
    <cellStyle name="Note 3 2 6 14 3" xfId="24036"/>
    <cellStyle name="Note 3 2 6 14 4" xfId="49025"/>
    <cellStyle name="Note 3 2 6 15" xfId="24037"/>
    <cellStyle name="Note 3 2 6 15 2" xfId="24038"/>
    <cellStyle name="Note 3 2 6 15 3" xfId="24039"/>
    <cellStyle name="Note 3 2 6 15 4" xfId="49026"/>
    <cellStyle name="Note 3 2 6 16" xfId="24040"/>
    <cellStyle name="Note 3 2 6 16 2" xfId="24041"/>
    <cellStyle name="Note 3 2 6 16 3" xfId="24042"/>
    <cellStyle name="Note 3 2 6 16 4" xfId="49027"/>
    <cellStyle name="Note 3 2 6 17" xfId="24043"/>
    <cellStyle name="Note 3 2 6 17 2" xfId="24044"/>
    <cellStyle name="Note 3 2 6 17 3" xfId="24045"/>
    <cellStyle name="Note 3 2 6 17 4" xfId="49028"/>
    <cellStyle name="Note 3 2 6 18" xfId="24046"/>
    <cellStyle name="Note 3 2 6 18 2" xfId="24047"/>
    <cellStyle name="Note 3 2 6 18 3" xfId="24048"/>
    <cellStyle name="Note 3 2 6 18 4" xfId="49029"/>
    <cellStyle name="Note 3 2 6 19" xfId="24049"/>
    <cellStyle name="Note 3 2 6 19 2" xfId="24050"/>
    <cellStyle name="Note 3 2 6 19 3" xfId="24051"/>
    <cellStyle name="Note 3 2 6 19 4" xfId="49030"/>
    <cellStyle name="Note 3 2 6 2" xfId="24052"/>
    <cellStyle name="Note 3 2 6 2 2" xfId="24053"/>
    <cellStyle name="Note 3 2 6 2 3" xfId="24054"/>
    <cellStyle name="Note 3 2 6 2 4" xfId="49031"/>
    <cellStyle name="Note 3 2 6 20" xfId="24055"/>
    <cellStyle name="Note 3 2 6 20 2" xfId="24056"/>
    <cellStyle name="Note 3 2 6 20 3" xfId="49032"/>
    <cellStyle name="Note 3 2 6 20 4" xfId="49033"/>
    <cellStyle name="Note 3 2 6 21" xfId="49034"/>
    <cellStyle name="Note 3 2 6 22" xfId="49035"/>
    <cellStyle name="Note 3 2 6 3" xfId="24057"/>
    <cellStyle name="Note 3 2 6 3 2" xfId="24058"/>
    <cellStyle name="Note 3 2 6 3 3" xfId="24059"/>
    <cellStyle name="Note 3 2 6 3 4" xfId="49036"/>
    <cellStyle name="Note 3 2 6 4" xfId="24060"/>
    <cellStyle name="Note 3 2 6 4 2" xfId="24061"/>
    <cellStyle name="Note 3 2 6 4 3" xfId="24062"/>
    <cellStyle name="Note 3 2 6 4 4" xfId="49037"/>
    <cellStyle name="Note 3 2 6 5" xfId="24063"/>
    <cellStyle name="Note 3 2 6 5 2" xfId="24064"/>
    <cellStyle name="Note 3 2 6 5 3" xfId="24065"/>
    <cellStyle name="Note 3 2 6 5 4" xfId="49038"/>
    <cellStyle name="Note 3 2 6 6" xfId="24066"/>
    <cellStyle name="Note 3 2 6 6 2" xfId="24067"/>
    <cellStyle name="Note 3 2 6 6 3" xfId="24068"/>
    <cellStyle name="Note 3 2 6 6 4" xfId="49039"/>
    <cellStyle name="Note 3 2 6 7" xfId="24069"/>
    <cellStyle name="Note 3 2 6 7 2" xfId="24070"/>
    <cellStyle name="Note 3 2 6 7 3" xfId="24071"/>
    <cellStyle name="Note 3 2 6 7 4" xfId="49040"/>
    <cellStyle name="Note 3 2 6 8" xfId="24072"/>
    <cellStyle name="Note 3 2 6 8 2" xfId="24073"/>
    <cellStyle name="Note 3 2 6 8 3" xfId="24074"/>
    <cellStyle name="Note 3 2 6 8 4" xfId="49041"/>
    <cellStyle name="Note 3 2 6 9" xfId="24075"/>
    <cellStyle name="Note 3 2 6 9 2" xfId="24076"/>
    <cellStyle name="Note 3 2 6 9 3" xfId="24077"/>
    <cellStyle name="Note 3 2 6 9 4" xfId="49042"/>
    <cellStyle name="Note 3 2 7" xfId="24078"/>
    <cellStyle name="Note 3 2 7 10" xfId="24079"/>
    <cellStyle name="Note 3 2 7 10 2" xfId="24080"/>
    <cellStyle name="Note 3 2 7 10 3" xfId="24081"/>
    <cellStyle name="Note 3 2 7 10 4" xfId="49043"/>
    <cellStyle name="Note 3 2 7 11" xfId="24082"/>
    <cellStyle name="Note 3 2 7 11 2" xfId="24083"/>
    <cellStyle name="Note 3 2 7 11 3" xfId="24084"/>
    <cellStyle name="Note 3 2 7 11 4" xfId="49044"/>
    <cellStyle name="Note 3 2 7 12" xfId="24085"/>
    <cellStyle name="Note 3 2 7 12 2" xfId="24086"/>
    <cellStyle name="Note 3 2 7 12 3" xfId="24087"/>
    <cellStyle name="Note 3 2 7 12 4" xfId="49045"/>
    <cellStyle name="Note 3 2 7 13" xfId="24088"/>
    <cellStyle name="Note 3 2 7 13 2" xfId="24089"/>
    <cellStyle name="Note 3 2 7 13 3" xfId="24090"/>
    <cellStyle name="Note 3 2 7 13 4" xfId="49046"/>
    <cellStyle name="Note 3 2 7 14" xfId="24091"/>
    <cellStyle name="Note 3 2 7 14 2" xfId="24092"/>
    <cellStyle name="Note 3 2 7 14 3" xfId="24093"/>
    <cellStyle name="Note 3 2 7 14 4" xfId="49047"/>
    <cellStyle name="Note 3 2 7 15" xfId="24094"/>
    <cellStyle name="Note 3 2 7 15 2" xfId="24095"/>
    <cellStyle name="Note 3 2 7 15 3" xfId="24096"/>
    <cellStyle name="Note 3 2 7 15 4" xfId="49048"/>
    <cellStyle name="Note 3 2 7 16" xfId="24097"/>
    <cellStyle name="Note 3 2 7 16 2" xfId="24098"/>
    <cellStyle name="Note 3 2 7 16 3" xfId="24099"/>
    <cellStyle name="Note 3 2 7 16 4" xfId="49049"/>
    <cellStyle name="Note 3 2 7 17" xfId="24100"/>
    <cellStyle name="Note 3 2 7 17 2" xfId="24101"/>
    <cellStyle name="Note 3 2 7 17 3" xfId="24102"/>
    <cellStyle name="Note 3 2 7 17 4" xfId="49050"/>
    <cellStyle name="Note 3 2 7 18" xfId="24103"/>
    <cellStyle name="Note 3 2 7 18 2" xfId="24104"/>
    <cellStyle name="Note 3 2 7 18 3" xfId="24105"/>
    <cellStyle name="Note 3 2 7 18 4" xfId="49051"/>
    <cellStyle name="Note 3 2 7 19" xfId="24106"/>
    <cellStyle name="Note 3 2 7 19 2" xfId="24107"/>
    <cellStyle name="Note 3 2 7 19 3" xfId="24108"/>
    <cellStyle name="Note 3 2 7 19 4" xfId="49052"/>
    <cellStyle name="Note 3 2 7 2" xfId="24109"/>
    <cellStyle name="Note 3 2 7 2 2" xfId="24110"/>
    <cellStyle name="Note 3 2 7 2 3" xfId="24111"/>
    <cellStyle name="Note 3 2 7 2 4" xfId="49053"/>
    <cellStyle name="Note 3 2 7 20" xfId="24112"/>
    <cellStyle name="Note 3 2 7 20 2" xfId="24113"/>
    <cellStyle name="Note 3 2 7 20 3" xfId="49054"/>
    <cellStyle name="Note 3 2 7 20 4" xfId="49055"/>
    <cellStyle name="Note 3 2 7 21" xfId="49056"/>
    <cellStyle name="Note 3 2 7 22" xfId="49057"/>
    <cellStyle name="Note 3 2 7 3" xfId="24114"/>
    <cellStyle name="Note 3 2 7 3 2" xfId="24115"/>
    <cellStyle name="Note 3 2 7 3 3" xfId="24116"/>
    <cellStyle name="Note 3 2 7 3 4" xfId="49058"/>
    <cellStyle name="Note 3 2 7 4" xfId="24117"/>
    <cellStyle name="Note 3 2 7 4 2" xfId="24118"/>
    <cellStyle name="Note 3 2 7 4 3" xfId="24119"/>
    <cellStyle name="Note 3 2 7 4 4" xfId="49059"/>
    <cellStyle name="Note 3 2 7 5" xfId="24120"/>
    <cellStyle name="Note 3 2 7 5 2" xfId="24121"/>
    <cellStyle name="Note 3 2 7 5 3" xfId="24122"/>
    <cellStyle name="Note 3 2 7 5 4" xfId="49060"/>
    <cellStyle name="Note 3 2 7 6" xfId="24123"/>
    <cellStyle name="Note 3 2 7 6 2" xfId="24124"/>
    <cellStyle name="Note 3 2 7 6 3" xfId="24125"/>
    <cellStyle name="Note 3 2 7 6 4" xfId="49061"/>
    <cellStyle name="Note 3 2 7 7" xfId="24126"/>
    <cellStyle name="Note 3 2 7 7 2" xfId="24127"/>
    <cellStyle name="Note 3 2 7 7 3" xfId="24128"/>
    <cellStyle name="Note 3 2 7 7 4" xfId="49062"/>
    <cellStyle name="Note 3 2 7 8" xfId="24129"/>
    <cellStyle name="Note 3 2 7 8 2" xfId="24130"/>
    <cellStyle name="Note 3 2 7 8 3" xfId="24131"/>
    <cellStyle name="Note 3 2 7 8 4" xfId="49063"/>
    <cellStyle name="Note 3 2 7 9" xfId="24132"/>
    <cellStyle name="Note 3 2 7 9 2" xfId="24133"/>
    <cellStyle name="Note 3 2 7 9 3" xfId="24134"/>
    <cellStyle name="Note 3 2 7 9 4" xfId="49064"/>
    <cellStyle name="Note 3 2 8" xfId="24135"/>
    <cellStyle name="Note 3 2 8 10" xfId="24136"/>
    <cellStyle name="Note 3 2 8 10 2" xfId="24137"/>
    <cellStyle name="Note 3 2 8 10 3" xfId="24138"/>
    <cellStyle name="Note 3 2 8 10 4" xfId="49065"/>
    <cellStyle name="Note 3 2 8 11" xfId="24139"/>
    <cellStyle name="Note 3 2 8 11 2" xfId="24140"/>
    <cellStyle name="Note 3 2 8 11 3" xfId="24141"/>
    <cellStyle name="Note 3 2 8 11 4" xfId="49066"/>
    <cellStyle name="Note 3 2 8 12" xfId="24142"/>
    <cellStyle name="Note 3 2 8 12 2" xfId="24143"/>
    <cellStyle name="Note 3 2 8 12 3" xfId="24144"/>
    <cellStyle name="Note 3 2 8 12 4" xfId="49067"/>
    <cellStyle name="Note 3 2 8 13" xfId="24145"/>
    <cellStyle name="Note 3 2 8 13 2" xfId="24146"/>
    <cellStyle name="Note 3 2 8 13 3" xfId="24147"/>
    <cellStyle name="Note 3 2 8 13 4" xfId="49068"/>
    <cellStyle name="Note 3 2 8 14" xfId="24148"/>
    <cellStyle name="Note 3 2 8 14 2" xfId="24149"/>
    <cellStyle name="Note 3 2 8 14 3" xfId="24150"/>
    <cellStyle name="Note 3 2 8 14 4" xfId="49069"/>
    <cellStyle name="Note 3 2 8 15" xfId="24151"/>
    <cellStyle name="Note 3 2 8 15 2" xfId="24152"/>
    <cellStyle name="Note 3 2 8 15 3" xfId="24153"/>
    <cellStyle name="Note 3 2 8 15 4" xfId="49070"/>
    <cellStyle name="Note 3 2 8 16" xfId="24154"/>
    <cellStyle name="Note 3 2 8 16 2" xfId="24155"/>
    <cellStyle name="Note 3 2 8 16 3" xfId="24156"/>
    <cellStyle name="Note 3 2 8 16 4" xfId="49071"/>
    <cellStyle name="Note 3 2 8 17" xfId="24157"/>
    <cellStyle name="Note 3 2 8 17 2" xfId="24158"/>
    <cellStyle name="Note 3 2 8 17 3" xfId="24159"/>
    <cellStyle name="Note 3 2 8 17 4" xfId="49072"/>
    <cellStyle name="Note 3 2 8 18" xfId="24160"/>
    <cellStyle name="Note 3 2 8 18 2" xfId="24161"/>
    <cellStyle name="Note 3 2 8 18 3" xfId="24162"/>
    <cellStyle name="Note 3 2 8 18 4" xfId="49073"/>
    <cellStyle name="Note 3 2 8 19" xfId="24163"/>
    <cellStyle name="Note 3 2 8 19 2" xfId="24164"/>
    <cellStyle name="Note 3 2 8 19 3" xfId="24165"/>
    <cellStyle name="Note 3 2 8 19 4" xfId="49074"/>
    <cellStyle name="Note 3 2 8 2" xfId="24166"/>
    <cellStyle name="Note 3 2 8 2 2" xfId="24167"/>
    <cellStyle name="Note 3 2 8 2 3" xfId="24168"/>
    <cellStyle name="Note 3 2 8 2 4" xfId="49075"/>
    <cellStyle name="Note 3 2 8 20" xfId="24169"/>
    <cellStyle name="Note 3 2 8 20 2" xfId="24170"/>
    <cellStyle name="Note 3 2 8 20 3" xfId="49076"/>
    <cellStyle name="Note 3 2 8 20 4" xfId="49077"/>
    <cellStyle name="Note 3 2 8 21" xfId="49078"/>
    <cellStyle name="Note 3 2 8 22" xfId="49079"/>
    <cellStyle name="Note 3 2 8 3" xfId="24171"/>
    <cellStyle name="Note 3 2 8 3 2" xfId="24172"/>
    <cellStyle name="Note 3 2 8 3 3" xfId="24173"/>
    <cellStyle name="Note 3 2 8 3 4" xfId="49080"/>
    <cellStyle name="Note 3 2 8 4" xfId="24174"/>
    <cellStyle name="Note 3 2 8 4 2" xfId="24175"/>
    <cellStyle name="Note 3 2 8 4 3" xfId="24176"/>
    <cellStyle name="Note 3 2 8 4 4" xfId="49081"/>
    <cellStyle name="Note 3 2 8 5" xfId="24177"/>
    <cellStyle name="Note 3 2 8 5 2" xfId="24178"/>
    <cellStyle name="Note 3 2 8 5 3" xfId="24179"/>
    <cellStyle name="Note 3 2 8 5 4" xfId="49082"/>
    <cellStyle name="Note 3 2 8 6" xfId="24180"/>
    <cellStyle name="Note 3 2 8 6 2" xfId="24181"/>
    <cellStyle name="Note 3 2 8 6 3" xfId="24182"/>
    <cellStyle name="Note 3 2 8 6 4" xfId="49083"/>
    <cellStyle name="Note 3 2 8 7" xfId="24183"/>
    <cellStyle name="Note 3 2 8 7 2" xfId="24184"/>
    <cellStyle name="Note 3 2 8 7 3" xfId="24185"/>
    <cellStyle name="Note 3 2 8 7 4" xfId="49084"/>
    <cellStyle name="Note 3 2 8 8" xfId="24186"/>
    <cellStyle name="Note 3 2 8 8 2" xfId="24187"/>
    <cellStyle name="Note 3 2 8 8 3" xfId="24188"/>
    <cellStyle name="Note 3 2 8 8 4" xfId="49085"/>
    <cellStyle name="Note 3 2 8 9" xfId="24189"/>
    <cellStyle name="Note 3 2 8 9 2" xfId="24190"/>
    <cellStyle name="Note 3 2 8 9 3" xfId="24191"/>
    <cellStyle name="Note 3 2 8 9 4" xfId="49086"/>
    <cellStyle name="Note 3 2 9" xfId="24192"/>
    <cellStyle name="Note 3 2 9 10" xfId="24193"/>
    <cellStyle name="Note 3 2 9 10 2" xfId="24194"/>
    <cellStyle name="Note 3 2 9 10 3" xfId="24195"/>
    <cellStyle name="Note 3 2 9 10 4" xfId="49087"/>
    <cellStyle name="Note 3 2 9 11" xfId="24196"/>
    <cellStyle name="Note 3 2 9 11 2" xfId="24197"/>
    <cellStyle name="Note 3 2 9 11 3" xfId="24198"/>
    <cellStyle name="Note 3 2 9 11 4" xfId="49088"/>
    <cellStyle name="Note 3 2 9 12" xfId="24199"/>
    <cellStyle name="Note 3 2 9 12 2" xfId="24200"/>
    <cellStyle name="Note 3 2 9 12 3" xfId="24201"/>
    <cellStyle name="Note 3 2 9 12 4" xfId="49089"/>
    <cellStyle name="Note 3 2 9 13" xfId="24202"/>
    <cellStyle name="Note 3 2 9 13 2" xfId="24203"/>
    <cellStyle name="Note 3 2 9 13 3" xfId="24204"/>
    <cellStyle name="Note 3 2 9 13 4" xfId="49090"/>
    <cellStyle name="Note 3 2 9 14" xfId="24205"/>
    <cellStyle name="Note 3 2 9 14 2" xfId="24206"/>
    <cellStyle name="Note 3 2 9 14 3" xfId="24207"/>
    <cellStyle name="Note 3 2 9 14 4" xfId="49091"/>
    <cellStyle name="Note 3 2 9 15" xfId="24208"/>
    <cellStyle name="Note 3 2 9 15 2" xfId="24209"/>
    <cellStyle name="Note 3 2 9 15 3" xfId="24210"/>
    <cellStyle name="Note 3 2 9 15 4" xfId="49092"/>
    <cellStyle name="Note 3 2 9 16" xfId="24211"/>
    <cellStyle name="Note 3 2 9 16 2" xfId="24212"/>
    <cellStyle name="Note 3 2 9 16 3" xfId="24213"/>
    <cellStyle name="Note 3 2 9 16 4" xfId="49093"/>
    <cellStyle name="Note 3 2 9 17" xfId="24214"/>
    <cellStyle name="Note 3 2 9 17 2" xfId="24215"/>
    <cellStyle name="Note 3 2 9 17 3" xfId="24216"/>
    <cellStyle name="Note 3 2 9 17 4" xfId="49094"/>
    <cellStyle name="Note 3 2 9 18" xfId="24217"/>
    <cellStyle name="Note 3 2 9 18 2" xfId="24218"/>
    <cellStyle name="Note 3 2 9 18 3" xfId="24219"/>
    <cellStyle name="Note 3 2 9 18 4" xfId="49095"/>
    <cellStyle name="Note 3 2 9 19" xfId="24220"/>
    <cellStyle name="Note 3 2 9 19 2" xfId="24221"/>
    <cellStyle name="Note 3 2 9 19 3" xfId="24222"/>
    <cellStyle name="Note 3 2 9 19 4" xfId="49096"/>
    <cellStyle name="Note 3 2 9 2" xfId="24223"/>
    <cellStyle name="Note 3 2 9 2 2" xfId="24224"/>
    <cellStyle name="Note 3 2 9 2 3" xfId="24225"/>
    <cellStyle name="Note 3 2 9 2 4" xfId="49097"/>
    <cellStyle name="Note 3 2 9 20" xfId="24226"/>
    <cellStyle name="Note 3 2 9 20 2" xfId="24227"/>
    <cellStyle name="Note 3 2 9 20 3" xfId="49098"/>
    <cellStyle name="Note 3 2 9 20 4" xfId="49099"/>
    <cellStyle name="Note 3 2 9 21" xfId="49100"/>
    <cellStyle name="Note 3 2 9 22" xfId="49101"/>
    <cellStyle name="Note 3 2 9 3" xfId="24228"/>
    <cellStyle name="Note 3 2 9 3 2" xfId="24229"/>
    <cellStyle name="Note 3 2 9 3 3" xfId="24230"/>
    <cellStyle name="Note 3 2 9 3 4" xfId="49102"/>
    <cellStyle name="Note 3 2 9 4" xfId="24231"/>
    <cellStyle name="Note 3 2 9 4 2" xfId="24232"/>
    <cellStyle name="Note 3 2 9 4 3" xfId="24233"/>
    <cellStyle name="Note 3 2 9 4 4" xfId="49103"/>
    <cellStyle name="Note 3 2 9 5" xfId="24234"/>
    <cellStyle name="Note 3 2 9 5 2" xfId="24235"/>
    <cellStyle name="Note 3 2 9 5 3" xfId="24236"/>
    <cellStyle name="Note 3 2 9 5 4" xfId="49104"/>
    <cellStyle name="Note 3 2 9 6" xfId="24237"/>
    <cellStyle name="Note 3 2 9 6 2" xfId="24238"/>
    <cellStyle name="Note 3 2 9 6 3" xfId="24239"/>
    <cellStyle name="Note 3 2 9 6 4" xfId="49105"/>
    <cellStyle name="Note 3 2 9 7" xfId="24240"/>
    <cellStyle name="Note 3 2 9 7 2" xfId="24241"/>
    <cellStyle name="Note 3 2 9 7 3" xfId="24242"/>
    <cellStyle name="Note 3 2 9 7 4" xfId="49106"/>
    <cellStyle name="Note 3 2 9 8" xfId="24243"/>
    <cellStyle name="Note 3 2 9 8 2" xfId="24244"/>
    <cellStyle name="Note 3 2 9 8 3" xfId="24245"/>
    <cellStyle name="Note 3 2 9 8 4" xfId="49107"/>
    <cellStyle name="Note 3 2 9 9" xfId="24246"/>
    <cellStyle name="Note 3 2 9 9 2" xfId="24247"/>
    <cellStyle name="Note 3 2 9 9 3" xfId="24248"/>
    <cellStyle name="Note 3 2 9 9 4" xfId="49108"/>
    <cellStyle name="Note 3 20" xfId="24249"/>
    <cellStyle name="Note 3 20 2" xfId="24250"/>
    <cellStyle name="Note 3 20 3" xfId="24251"/>
    <cellStyle name="Note 3 20 4" xfId="49109"/>
    <cellStyle name="Note 3 21" xfId="24252"/>
    <cellStyle name="Note 3 21 2" xfId="24253"/>
    <cellStyle name="Note 3 21 3" xfId="24254"/>
    <cellStyle name="Note 3 21 4" xfId="49110"/>
    <cellStyle name="Note 3 22" xfId="24255"/>
    <cellStyle name="Note 3 22 2" xfId="24256"/>
    <cellStyle name="Note 3 22 3" xfId="24257"/>
    <cellStyle name="Note 3 22 4" xfId="49111"/>
    <cellStyle name="Note 3 23" xfId="24258"/>
    <cellStyle name="Note 3 23 2" xfId="24259"/>
    <cellStyle name="Note 3 23 3" xfId="24260"/>
    <cellStyle name="Note 3 23 4" xfId="49112"/>
    <cellStyle name="Note 3 24" xfId="24261"/>
    <cellStyle name="Note 3 24 2" xfId="24262"/>
    <cellStyle name="Note 3 24 3" xfId="24263"/>
    <cellStyle name="Note 3 24 4" xfId="49113"/>
    <cellStyle name="Note 3 25" xfId="24264"/>
    <cellStyle name="Note 3 25 2" xfId="24265"/>
    <cellStyle name="Note 3 25 3" xfId="24266"/>
    <cellStyle name="Note 3 25 4" xfId="49114"/>
    <cellStyle name="Note 3 26" xfId="24267"/>
    <cellStyle name="Note 3 26 2" xfId="24268"/>
    <cellStyle name="Note 3 26 3" xfId="24269"/>
    <cellStyle name="Note 3 26 4" xfId="49115"/>
    <cellStyle name="Note 3 27" xfId="24270"/>
    <cellStyle name="Note 3 27 2" xfId="24271"/>
    <cellStyle name="Note 3 27 3" xfId="24272"/>
    <cellStyle name="Note 3 27 4" xfId="49116"/>
    <cellStyle name="Note 3 28" xfId="24273"/>
    <cellStyle name="Note 3 28 2" xfId="24274"/>
    <cellStyle name="Note 3 28 3" xfId="24275"/>
    <cellStyle name="Note 3 28 4" xfId="49117"/>
    <cellStyle name="Note 3 29" xfId="24276"/>
    <cellStyle name="Note 3 29 2" xfId="24277"/>
    <cellStyle name="Note 3 29 3" xfId="24278"/>
    <cellStyle name="Note 3 29 4" xfId="49118"/>
    <cellStyle name="Note 3 3" xfId="24279"/>
    <cellStyle name="Note 3 3 2" xfId="49119"/>
    <cellStyle name="Note 3 30" xfId="24280"/>
    <cellStyle name="Note 3 30 2" xfId="24281"/>
    <cellStyle name="Note 3 30 3" xfId="24282"/>
    <cellStyle name="Note 3 30 4" xfId="49120"/>
    <cellStyle name="Note 3 31" xfId="24283"/>
    <cellStyle name="Note 3 31 2" xfId="24284"/>
    <cellStyle name="Note 3 31 3" xfId="24285"/>
    <cellStyle name="Note 3 31 4" xfId="49121"/>
    <cellStyle name="Note 3 32" xfId="24286"/>
    <cellStyle name="Note 3 33" xfId="24287"/>
    <cellStyle name="Note 3 34" xfId="24288"/>
    <cellStyle name="Note 3 4" xfId="24289"/>
    <cellStyle name="Note 3 4 2" xfId="49122"/>
    <cellStyle name="Note 3 5" xfId="24290"/>
    <cellStyle name="Note 3 5 2" xfId="49123"/>
    <cellStyle name="Note 3 6" xfId="24291"/>
    <cellStyle name="Note 3 6 2" xfId="49124"/>
    <cellStyle name="Note 3 7" xfId="24292"/>
    <cellStyle name="Note 3 7 2" xfId="49125"/>
    <cellStyle name="Note 3 8" xfId="24293"/>
    <cellStyle name="Note 3 8 2" xfId="49126"/>
    <cellStyle name="Note 3 9" xfId="24294"/>
    <cellStyle name="Note 3 9 2" xfId="49127"/>
    <cellStyle name="Note 30" xfId="24295"/>
    <cellStyle name="Note 30 2" xfId="24296"/>
    <cellStyle name="Note 30 3" xfId="24297"/>
    <cellStyle name="Note 30 4" xfId="49128"/>
    <cellStyle name="Note 31" xfId="24298"/>
    <cellStyle name="Note 31 2" xfId="24299"/>
    <cellStyle name="Note 31 3" xfId="24300"/>
    <cellStyle name="Note 31 4" xfId="49129"/>
    <cellStyle name="Note 32" xfId="24301"/>
    <cellStyle name="Note 32 2" xfId="24302"/>
    <cellStyle name="Note 32 3" xfId="24303"/>
    <cellStyle name="Note 32 4" xfId="49130"/>
    <cellStyle name="Note 33" xfId="24304"/>
    <cellStyle name="Note 33 2" xfId="24305"/>
    <cellStyle name="Note 33 3" xfId="24306"/>
    <cellStyle name="Note 33 4" xfId="49131"/>
    <cellStyle name="Note 34" xfId="24307"/>
    <cellStyle name="Note 34 2" xfId="24308"/>
    <cellStyle name="Note 34 3" xfId="24309"/>
    <cellStyle name="Note 34 4" xfId="49132"/>
    <cellStyle name="Note 35" xfId="24310"/>
    <cellStyle name="Note 35 2" xfId="24311"/>
    <cellStyle name="Note 35 3" xfId="24312"/>
    <cellStyle name="Note 35 4" xfId="49133"/>
    <cellStyle name="Note 36" xfId="24313"/>
    <cellStyle name="Note 36 2" xfId="24314"/>
    <cellStyle name="Note 36 3" xfId="24315"/>
    <cellStyle name="Note 36 4" xfId="49134"/>
    <cellStyle name="Note 37" xfId="24316"/>
    <cellStyle name="Note 37 2" xfId="24317"/>
    <cellStyle name="Note 37 3" xfId="24318"/>
    <cellStyle name="Note 37 4" xfId="49135"/>
    <cellStyle name="Note 38" xfId="24319"/>
    <cellStyle name="Note 38 2" xfId="24320"/>
    <cellStyle name="Note 38 3" xfId="24321"/>
    <cellStyle name="Note 38 4" xfId="49136"/>
    <cellStyle name="Note 39" xfId="24322"/>
    <cellStyle name="Note 39 2" xfId="24323"/>
    <cellStyle name="Note 39 3" xfId="24324"/>
    <cellStyle name="Note 39 4" xfId="49137"/>
    <cellStyle name="Note 4" xfId="24325"/>
    <cellStyle name="Note 4 10" xfId="24326"/>
    <cellStyle name="Note 4 10 2" xfId="24327"/>
    <cellStyle name="Note 4 10 3" xfId="24328"/>
    <cellStyle name="Note 4 10 4" xfId="49138"/>
    <cellStyle name="Note 4 11" xfId="24329"/>
    <cellStyle name="Note 4 11 2" xfId="24330"/>
    <cellStyle name="Note 4 11 3" xfId="24331"/>
    <cellStyle name="Note 4 11 4" xfId="49139"/>
    <cellStyle name="Note 4 12" xfId="24332"/>
    <cellStyle name="Note 4 12 2" xfId="24333"/>
    <cellStyle name="Note 4 12 3" xfId="24334"/>
    <cellStyle name="Note 4 12 4" xfId="49140"/>
    <cellStyle name="Note 4 13" xfId="24335"/>
    <cellStyle name="Note 4 13 2" xfId="24336"/>
    <cellStyle name="Note 4 13 3" xfId="24337"/>
    <cellStyle name="Note 4 13 4" xfId="49141"/>
    <cellStyle name="Note 4 14" xfId="24338"/>
    <cellStyle name="Note 4 14 2" xfId="24339"/>
    <cellStyle name="Note 4 14 3" xfId="24340"/>
    <cellStyle name="Note 4 14 4" xfId="49142"/>
    <cellStyle name="Note 4 15" xfId="24341"/>
    <cellStyle name="Note 4 15 2" xfId="24342"/>
    <cellStyle name="Note 4 15 3" xfId="24343"/>
    <cellStyle name="Note 4 15 4" xfId="49143"/>
    <cellStyle name="Note 4 16" xfId="24344"/>
    <cellStyle name="Note 4 16 2" xfId="24345"/>
    <cellStyle name="Note 4 16 3" xfId="24346"/>
    <cellStyle name="Note 4 16 4" xfId="49144"/>
    <cellStyle name="Note 4 17" xfId="24347"/>
    <cellStyle name="Note 4 17 2" xfId="24348"/>
    <cellStyle name="Note 4 17 3" xfId="24349"/>
    <cellStyle name="Note 4 17 4" xfId="49145"/>
    <cellStyle name="Note 4 18" xfId="24350"/>
    <cellStyle name="Note 4 18 2" xfId="24351"/>
    <cellStyle name="Note 4 18 3" xfId="24352"/>
    <cellStyle name="Note 4 18 4" xfId="49146"/>
    <cellStyle name="Note 4 19" xfId="24353"/>
    <cellStyle name="Note 4 19 2" xfId="24354"/>
    <cellStyle name="Note 4 19 3" xfId="24355"/>
    <cellStyle name="Note 4 19 4" xfId="49147"/>
    <cellStyle name="Note 4 2" xfId="24356"/>
    <cellStyle name="Note 4 2 10" xfId="24357"/>
    <cellStyle name="Note 4 2 10 2" xfId="24358"/>
    <cellStyle name="Note 4 2 10 3" xfId="24359"/>
    <cellStyle name="Note 4 2 10 4" xfId="49148"/>
    <cellStyle name="Note 4 2 11" xfId="24360"/>
    <cellStyle name="Note 4 2 11 2" xfId="24361"/>
    <cellStyle name="Note 4 2 11 3" xfId="24362"/>
    <cellStyle name="Note 4 2 11 4" xfId="49149"/>
    <cellStyle name="Note 4 2 12" xfId="24363"/>
    <cellStyle name="Note 4 2 12 2" xfId="24364"/>
    <cellStyle name="Note 4 2 12 3" xfId="24365"/>
    <cellStyle name="Note 4 2 12 4" xfId="49150"/>
    <cellStyle name="Note 4 2 13" xfId="24366"/>
    <cellStyle name="Note 4 2 13 2" xfId="24367"/>
    <cellStyle name="Note 4 2 13 3" xfId="24368"/>
    <cellStyle name="Note 4 2 13 4" xfId="49151"/>
    <cellStyle name="Note 4 2 14" xfId="24369"/>
    <cellStyle name="Note 4 2 14 2" xfId="24370"/>
    <cellStyle name="Note 4 2 14 3" xfId="24371"/>
    <cellStyle name="Note 4 2 14 4" xfId="49152"/>
    <cellStyle name="Note 4 2 15" xfId="24372"/>
    <cellStyle name="Note 4 2 15 2" xfId="24373"/>
    <cellStyle name="Note 4 2 15 3" xfId="24374"/>
    <cellStyle name="Note 4 2 15 4" xfId="49153"/>
    <cellStyle name="Note 4 2 16" xfId="24375"/>
    <cellStyle name="Note 4 2 16 2" xfId="24376"/>
    <cellStyle name="Note 4 2 16 3" xfId="24377"/>
    <cellStyle name="Note 4 2 16 4" xfId="49154"/>
    <cellStyle name="Note 4 2 17" xfId="24378"/>
    <cellStyle name="Note 4 2 17 2" xfId="24379"/>
    <cellStyle name="Note 4 2 17 3" xfId="24380"/>
    <cellStyle name="Note 4 2 17 4" xfId="49155"/>
    <cellStyle name="Note 4 2 18" xfId="24381"/>
    <cellStyle name="Note 4 2 18 2" xfId="24382"/>
    <cellStyle name="Note 4 2 18 3" xfId="24383"/>
    <cellStyle name="Note 4 2 18 4" xfId="49156"/>
    <cellStyle name="Note 4 2 19" xfId="24384"/>
    <cellStyle name="Note 4 2 19 2" xfId="24385"/>
    <cellStyle name="Note 4 2 19 3" xfId="24386"/>
    <cellStyle name="Note 4 2 19 4" xfId="49157"/>
    <cellStyle name="Note 4 2 2" xfId="24387"/>
    <cellStyle name="Note 4 2 2 10" xfId="24388"/>
    <cellStyle name="Note 4 2 2 10 2" xfId="24389"/>
    <cellStyle name="Note 4 2 2 10 3" xfId="24390"/>
    <cellStyle name="Note 4 2 2 10 4" xfId="49158"/>
    <cellStyle name="Note 4 2 2 11" xfId="24391"/>
    <cellStyle name="Note 4 2 2 11 2" xfId="24392"/>
    <cellStyle name="Note 4 2 2 11 3" xfId="24393"/>
    <cellStyle name="Note 4 2 2 11 4" xfId="49159"/>
    <cellStyle name="Note 4 2 2 12" xfId="24394"/>
    <cellStyle name="Note 4 2 2 12 2" xfId="24395"/>
    <cellStyle name="Note 4 2 2 12 3" xfId="24396"/>
    <cellStyle name="Note 4 2 2 12 4" xfId="49160"/>
    <cellStyle name="Note 4 2 2 13" xfId="24397"/>
    <cellStyle name="Note 4 2 2 13 2" xfId="24398"/>
    <cellStyle name="Note 4 2 2 13 3" xfId="24399"/>
    <cellStyle name="Note 4 2 2 13 4" xfId="49161"/>
    <cellStyle name="Note 4 2 2 14" xfId="24400"/>
    <cellStyle name="Note 4 2 2 14 2" xfId="24401"/>
    <cellStyle name="Note 4 2 2 14 3" xfId="24402"/>
    <cellStyle name="Note 4 2 2 14 4" xfId="49162"/>
    <cellStyle name="Note 4 2 2 15" xfId="24403"/>
    <cellStyle name="Note 4 2 2 15 2" xfId="24404"/>
    <cellStyle name="Note 4 2 2 15 3" xfId="24405"/>
    <cellStyle name="Note 4 2 2 15 4" xfId="49163"/>
    <cellStyle name="Note 4 2 2 16" xfId="24406"/>
    <cellStyle name="Note 4 2 2 16 2" xfId="24407"/>
    <cellStyle name="Note 4 2 2 16 3" xfId="24408"/>
    <cellStyle name="Note 4 2 2 16 4" xfId="49164"/>
    <cellStyle name="Note 4 2 2 17" xfId="24409"/>
    <cellStyle name="Note 4 2 2 17 2" xfId="24410"/>
    <cellStyle name="Note 4 2 2 17 3" xfId="24411"/>
    <cellStyle name="Note 4 2 2 17 4" xfId="49165"/>
    <cellStyle name="Note 4 2 2 18" xfId="24412"/>
    <cellStyle name="Note 4 2 2 18 2" xfId="24413"/>
    <cellStyle name="Note 4 2 2 18 3" xfId="24414"/>
    <cellStyle name="Note 4 2 2 18 4" xfId="49166"/>
    <cellStyle name="Note 4 2 2 19" xfId="24415"/>
    <cellStyle name="Note 4 2 2 19 2" xfId="24416"/>
    <cellStyle name="Note 4 2 2 19 3" xfId="24417"/>
    <cellStyle name="Note 4 2 2 19 4" xfId="49167"/>
    <cellStyle name="Note 4 2 2 2" xfId="24418"/>
    <cellStyle name="Note 4 2 2 2 10" xfId="24419"/>
    <cellStyle name="Note 4 2 2 2 10 2" xfId="24420"/>
    <cellStyle name="Note 4 2 2 2 10 3" xfId="24421"/>
    <cellStyle name="Note 4 2 2 2 10 4" xfId="49168"/>
    <cellStyle name="Note 4 2 2 2 11" xfId="24422"/>
    <cellStyle name="Note 4 2 2 2 11 2" xfId="24423"/>
    <cellStyle name="Note 4 2 2 2 11 3" xfId="24424"/>
    <cellStyle name="Note 4 2 2 2 11 4" xfId="49169"/>
    <cellStyle name="Note 4 2 2 2 12" xfId="24425"/>
    <cellStyle name="Note 4 2 2 2 12 2" xfId="24426"/>
    <cellStyle name="Note 4 2 2 2 12 3" xfId="24427"/>
    <cellStyle name="Note 4 2 2 2 12 4" xfId="49170"/>
    <cellStyle name="Note 4 2 2 2 13" xfId="24428"/>
    <cellStyle name="Note 4 2 2 2 13 2" xfId="24429"/>
    <cellStyle name="Note 4 2 2 2 13 3" xfId="24430"/>
    <cellStyle name="Note 4 2 2 2 13 4" xfId="49171"/>
    <cellStyle name="Note 4 2 2 2 14" xfId="24431"/>
    <cellStyle name="Note 4 2 2 2 14 2" xfId="24432"/>
    <cellStyle name="Note 4 2 2 2 14 3" xfId="24433"/>
    <cellStyle name="Note 4 2 2 2 14 4" xfId="49172"/>
    <cellStyle name="Note 4 2 2 2 15" xfId="24434"/>
    <cellStyle name="Note 4 2 2 2 15 2" xfId="24435"/>
    <cellStyle name="Note 4 2 2 2 15 3" xfId="24436"/>
    <cellStyle name="Note 4 2 2 2 15 4" xfId="49173"/>
    <cellStyle name="Note 4 2 2 2 16" xfId="24437"/>
    <cellStyle name="Note 4 2 2 2 16 2" xfId="24438"/>
    <cellStyle name="Note 4 2 2 2 16 3" xfId="24439"/>
    <cellStyle name="Note 4 2 2 2 16 4" xfId="49174"/>
    <cellStyle name="Note 4 2 2 2 17" xfId="24440"/>
    <cellStyle name="Note 4 2 2 2 17 2" xfId="24441"/>
    <cellStyle name="Note 4 2 2 2 17 3" xfId="24442"/>
    <cellStyle name="Note 4 2 2 2 17 4" xfId="49175"/>
    <cellStyle name="Note 4 2 2 2 18" xfId="24443"/>
    <cellStyle name="Note 4 2 2 2 18 2" xfId="24444"/>
    <cellStyle name="Note 4 2 2 2 18 3" xfId="24445"/>
    <cellStyle name="Note 4 2 2 2 18 4" xfId="49176"/>
    <cellStyle name="Note 4 2 2 2 19" xfId="24446"/>
    <cellStyle name="Note 4 2 2 2 19 2" xfId="24447"/>
    <cellStyle name="Note 4 2 2 2 19 3" xfId="24448"/>
    <cellStyle name="Note 4 2 2 2 19 4" xfId="49177"/>
    <cellStyle name="Note 4 2 2 2 2" xfId="24449"/>
    <cellStyle name="Note 4 2 2 2 2 10" xfId="24450"/>
    <cellStyle name="Note 4 2 2 2 2 10 2" xfId="24451"/>
    <cellStyle name="Note 4 2 2 2 2 10 3" xfId="24452"/>
    <cellStyle name="Note 4 2 2 2 2 10 4" xfId="49178"/>
    <cellStyle name="Note 4 2 2 2 2 11" xfId="24453"/>
    <cellStyle name="Note 4 2 2 2 2 11 2" xfId="24454"/>
    <cellStyle name="Note 4 2 2 2 2 11 3" xfId="24455"/>
    <cellStyle name="Note 4 2 2 2 2 11 4" xfId="49179"/>
    <cellStyle name="Note 4 2 2 2 2 12" xfId="24456"/>
    <cellStyle name="Note 4 2 2 2 2 12 2" xfId="24457"/>
    <cellStyle name="Note 4 2 2 2 2 12 3" xfId="24458"/>
    <cellStyle name="Note 4 2 2 2 2 12 4" xfId="49180"/>
    <cellStyle name="Note 4 2 2 2 2 13" xfId="24459"/>
    <cellStyle name="Note 4 2 2 2 2 13 2" xfId="24460"/>
    <cellStyle name="Note 4 2 2 2 2 13 3" xfId="24461"/>
    <cellStyle name="Note 4 2 2 2 2 13 4" xfId="49181"/>
    <cellStyle name="Note 4 2 2 2 2 14" xfId="24462"/>
    <cellStyle name="Note 4 2 2 2 2 14 2" xfId="24463"/>
    <cellStyle name="Note 4 2 2 2 2 14 3" xfId="24464"/>
    <cellStyle name="Note 4 2 2 2 2 14 4" xfId="49182"/>
    <cellStyle name="Note 4 2 2 2 2 15" xfId="24465"/>
    <cellStyle name="Note 4 2 2 2 2 15 2" xfId="24466"/>
    <cellStyle name="Note 4 2 2 2 2 15 3" xfId="24467"/>
    <cellStyle name="Note 4 2 2 2 2 15 4" xfId="49183"/>
    <cellStyle name="Note 4 2 2 2 2 16" xfId="24468"/>
    <cellStyle name="Note 4 2 2 2 2 16 2" xfId="24469"/>
    <cellStyle name="Note 4 2 2 2 2 16 3" xfId="24470"/>
    <cellStyle name="Note 4 2 2 2 2 16 4" xfId="49184"/>
    <cellStyle name="Note 4 2 2 2 2 17" xfId="24471"/>
    <cellStyle name="Note 4 2 2 2 2 17 2" xfId="24472"/>
    <cellStyle name="Note 4 2 2 2 2 17 3" xfId="24473"/>
    <cellStyle name="Note 4 2 2 2 2 17 4" xfId="49185"/>
    <cellStyle name="Note 4 2 2 2 2 18" xfId="24474"/>
    <cellStyle name="Note 4 2 2 2 2 18 2" xfId="24475"/>
    <cellStyle name="Note 4 2 2 2 2 18 3" xfId="24476"/>
    <cellStyle name="Note 4 2 2 2 2 18 4" xfId="49186"/>
    <cellStyle name="Note 4 2 2 2 2 19" xfId="24477"/>
    <cellStyle name="Note 4 2 2 2 2 19 2" xfId="24478"/>
    <cellStyle name="Note 4 2 2 2 2 19 3" xfId="24479"/>
    <cellStyle name="Note 4 2 2 2 2 19 4" xfId="49187"/>
    <cellStyle name="Note 4 2 2 2 2 2" xfId="24480"/>
    <cellStyle name="Note 4 2 2 2 2 2 2" xfId="24481"/>
    <cellStyle name="Note 4 2 2 2 2 2 3" xfId="24482"/>
    <cellStyle name="Note 4 2 2 2 2 2 4" xfId="49188"/>
    <cellStyle name="Note 4 2 2 2 2 20" xfId="24483"/>
    <cellStyle name="Note 4 2 2 2 2 20 2" xfId="24484"/>
    <cellStyle name="Note 4 2 2 2 2 20 3" xfId="49189"/>
    <cellStyle name="Note 4 2 2 2 2 20 4" xfId="49190"/>
    <cellStyle name="Note 4 2 2 2 2 21" xfId="49191"/>
    <cellStyle name="Note 4 2 2 2 2 22" xfId="49192"/>
    <cellStyle name="Note 4 2 2 2 2 3" xfId="24485"/>
    <cellStyle name="Note 4 2 2 2 2 3 2" xfId="24486"/>
    <cellStyle name="Note 4 2 2 2 2 3 3" xfId="24487"/>
    <cellStyle name="Note 4 2 2 2 2 3 4" xfId="49193"/>
    <cellStyle name="Note 4 2 2 2 2 4" xfId="24488"/>
    <cellStyle name="Note 4 2 2 2 2 4 2" xfId="24489"/>
    <cellStyle name="Note 4 2 2 2 2 4 3" xfId="24490"/>
    <cellStyle name="Note 4 2 2 2 2 4 4" xfId="49194"/>
    <cellStyle name="Note 4 2 2 2 2 5" xfId="24491"/>
    <cellStyle name="Note 4 2 2 2 2 5 2" xfId="24492"/>
    <cellStyle name="Note 4 2 2 2 2 5 3" xfId="24493"/>
    <cellStyle name="Note 4 2 2 2 2 5 4" xfId="49195"/>
    <cellStyle name="Note 4 2 2 2 2 6" xfId="24494"/>
    <cellStyle name="Note 4 2 2 2 2 6 2" xfId="24495"/>
    <cellStyle name="Note 4 2 2 2 2 6 3" xfId="24496"/>
    <cellStyle name="Note 4 2 2 2 2 6 4" xfId="49196"/>
    <cellStyle name="Note 4 2 2 2 2 7" xfId="24497"/>
    <cellStyle name="Note 4 2 2 2 2 7 2" xfId="24498"/>
    <cellStyle name="Note 4 2 2 2 2 7 3" xfId="24499"/>
    <cellStyle name="Note 4 2 2 2 2 7 4" xfId="49197"/>
    <cellStyle name="Note 4 2 2 2 2 8" xfId="24500"/>
    <cellStyle name="Note 4 2 2 2 2 8 2" xfId="24501"/>
    <cellStyle name="Note 4 2 2 2 2 8 3" xfId="24502"/>
    <cellStyle name="Note 4 2 2 2 2 8 4" xfId="49198"/>
    <cellStyle name="Note 4 2 2 2 2 9" xfId="24503"/>
    <cellStyle name="Note 4 2 2 2 2 9 2" xfId="24504"/>
    <cellStyle name="Note 4 2 2 2 2 9 3" xfId="24505"/>
    <cellStyle name="Note 4 2 2 2 2 9 4" xfId="49199"/>
    <cellStyle name="Note 4 2 2 2 20" xfId="24506"/>
    <cellStyle name="Note 4 2 2 2 20 2" xfId="24507"/>
    <cellStyle name="Note 4 2 2 2 20 3" xfId="24508"/>
    <cellStyle name="Note 4 2 2 2 20 4" xfId="49200"/>
    <cellStyle name="Note 4 2 2 2 21" xfId="24509"/>
    <cellStyle name="Note 4 2 2 2 21 2" xfId="24510"/>
    <cellStyle name="Note 4 2 2 2 21 3" xfId="49201"/>
    <cellStyle name="Note 4 2 2 2 21 4" xfId="49202"/>
    <cellStyle name="Note 4 2 2 2 22" xfId="49203"/>
    <cellStyle name="Note 4 2 2 2 23" xfId="49204"/>
    <cellStyle name="Note 4 2 2 2 3" xfId="24511"/>
    <cellStyle name="Note 4 2 2 2 3 2" xfId="24512"/>
    <cellStyle name="Note 4 2 2 2 3 3" xfId="24513"/>
    <cellStyle name="Note 4 2 2 2 3 4" xfId="49205"/>
    <cellStyle name="Note 4 2 2 2 4" xfId="24514"/>
    <cellStyle name="Note 4 2 2 2 4 2" xfId="24515"/>
    <cellStyle name="Note 4 2 2 2 4 3" xfId="24516"/>
    <cellStyle name="Note 4 2 2 2 4 4" xfId="49206"/>
    <cellStyle name="Note 4 2 2 2 5" xfId="24517"/>
    <cellStyle name="Note 4 2 2 2 5 2" xfId="24518"/>
    <cellStyle name="Note 4 2 2 2 5 3" xfId="24519"/>
    <cellStyle name="Note 4 2 2 2 5 4" xfId="49207"/>
    <cellStyle name="Note 4 2 2 2 6" xfId="24520"/>
    <cellStyle name="Note 4 2 2 2 6 2" xfId="24521"/>
    <cellStyle name="Note 4 2 2 2 6 3" xfId="24522"/>
    <cellStyle name="Note 4 2 2 2 6 4" xfId="49208"/>
    <cellStyle name="Note 4 2 2 2 7" xfId="24523"/>
    <cellStyle name="Note 4 2 2 2 7 2" xfId="24524"/>
    <cellStyle name="Note 4 2 2 2 7 3" xfId="24525"/>
    <cellStyle name="Note 4 2 2 2 7 4" xfId="49209"/>
    <cellStyle name="Note 4 2 2 2 8" xfId="24526"/>
    <cellStyle name="Note 4 2 2 2 8 2" xfId="24527"/>
    <cellStyle name="Note 4 2 2 2 8 3" xfId="24528"/>
    <cellStyle name="Note 4 2 2 2 8 4" xfId="49210"/>
    <cellStyle name="Note 4 2 2 2 9" xfId="24529"/>
    <cellStyle name="Note 4 2 2 2 9 2" xfId="24530"/>
    <cellStyle name="Note 4 2 2 2 9 3" xfId="24531"/>
    <cellStyle name="Note 4 2 2 2 9 4" xfId="49211"/>
    <cellStyle name="Note 4 2 2 20" xfId="24532"/>
    <cellStyle name="Note 4 2 2 20 2" xfId="24533"/>
    <cellStyle name="Note 4 2 2 20 3" xfId="24534"/>
    <cellStyle name="Note 4 2 2 20 4" xfId="49212"/>
    <cellStyle name="Note 4 2 2 21" xfId="24535"/>
    <cellStyle name="Note 4 2 2 21 2" xfId="24536"/>
    <cellStyle name="Note 4 2 2 21 3" xfId="49213"/>
    <cellStyle name="Note 4 2 2 21 4" xfId="49214"/>
    <cellStyle name="Note 4 2 2 22" xfId="49215"/>
    <cellStyle name="Note 4 2 2 23" xfId="49216"/>
    <cellStyle name="Note 4 2 2 3" xfId="24537"/>
    <cellStyle name="Note 4 2 2 3 2" xfId="24538"/>
    <cellStyle name="Note 4 2 2 3 3" xfId="24539"/>
    <cellStyle name="Note 4 2 2 3 4" xfId="49217"/>
    <cellStyle name="Note 4 2 2 4" xfId="24540"/>
    <cellStyle name="Note 4 2 2 4 2" xfId="24541"/>
    <cellStyle name="Note 4 2 2 4 3" xfId="24542"/>
    <cellStyle name="Note 4 2 2 4 4" xfId="49218"/>
    <cellStyle name="Note 4 2 2 5" xfId="24543"/>
    <cellStyle name="Note 4 2 2 5 2" xfId="24544"/>
    <cellStyle name="Note 4 2 2 5 3" xfId="24545"/>
    <cellStyle name="Note 4 2 2 5 4" xfId="49219"/>
    <cellStyle name="Note 4 2 2 6" xfId="24546"/>
    <cellStyle name="Note 4 2 2 6 2" xfId="24547"/>
    <cellStyle name="Note 4 2 2 6 3" xfId="24548"/>
    <cellStyle name="Note 4 2 2 6 4" xfId="49220"/>
    <cellStyle name="Note 4 2 2 7" xfId="24549"/>
    <cellStyle name="Note 4 2 2 7 2" xfId="24550"/>
    <cellStyle name="Note 4 2 2 7 3" xfId="24551"/>
    <cellStyle name="Note 4 2 2 7 4" xfId="49221"/>
    <cellStyle name="Note 4 2 2 8" xfId="24552"/>
    <cellStyle name="Note 4 2 2 8 2" xfId="24553"/>
    <cellStyle name="Note 4 2 2 8 3" xfId="24554"/>
    <cellStyle name="Note 4 2 2 8 4" xfId="49222"/>
    <cellStyle name="Note 4 2 2 9" xfId="24555"/>
    <cellStyle name="Note 4 2 2 9 2" xfId="24556"/>
    <cellStyle name="Note 4 2 2 9 3" xfId="24557"/>
    <cellStyle name="Note 4 2 2 9 4" xfId="49223"/>
    <cellStyle name="Note 4 2 20" xfId="24558"/>
    <cellStyle name="Note 4 2 20 2" xfId="24559"/>
    <cellStyle name="Note 4 2 20 3" xfId="24560"/>
    <cellStyle name="Note 4 2 20 4" xfId="49224"/>
    <cellStyle name="Note 4 2 21" xfId="24561"/>
    <cellStyle name="Note 4 2 21 2" xfId="24562"/>
    <cellStyle name="Note 4 2 21 3" xfId="49225"/>
    <cellStyle name="Note 4 2 21 4" xfId="49226"/>
    <cellStyle name="Note 4 2 22" xfId="49227"/>
    <cellStyle name="Note 4 2 23" xfId="49228"/>
    <cellStyle name="Note 4 2 3" xfId="24563"/>
    <cellStyle name="Note 4 2 3 2" xfId="24564"/>
    <cellStyle name="Note 4 2 3 3" xfId="24565"/>
    <cellStyle name="Note 4 2 3 4" xfId="49229"/>
    <cellStyle name="Note 4 2 4" xfId="24566"/>
    <cellStyle name="Note 4 2 4 2" xfId="24567"/>
    <cellStyle name="Note 4 2 4 3" xfId="24568"/>
    <cellStyle name="Note 4 2 4 4" xfId="49230"/>
    <cellStyle name="Note 4 2 5" xfId="24569"/>
    <cellStyle name="Note 4 2 5 2" xfId="24570"/>
    <cellStyle name="Note 4 2 5 3" xfId="24571"/>
    <cellStyle name="Note 4 2 5 4" xfId="49231"/>
    <cellStyle name="Note 4 2 6" xfId="24572"/>
    <cellStyle name="Note 4 2 6 2" xfId="24573"/>
    <cellStyle name="Note 4 2 6 3" xfId="24574"/>
    <cellStyle name="Note 4 2 6 4" xfId="49232"/>
    <cellStyle name="Note 4 2 7" xfId="24575"/>
    <cellStyle name="Note 4 2 7 2" xfId="24576"/>
    <cellStyle name="Note 4 2 7 3" xfId="24577"/>
    <cellStyle name="Note 4 2 7 4" xfId="49233"/>
    <cellStyle name="Note 4 2 8" xfId="24578"/>
    <cellStyle name="Note 4 2 8 2" xfId="24579"/>
    <cellStyle name="Note 4 2 8 3" xfId="24580"/>
    <cellStyle name="Note 4 2 8 4" xfId="49234"/>
    <cellStyle name="Note 4 2 9" xfId="24581"/>
    <cellStyle name="Note 4 2 9 2" xfId="24582"/>
    <cellStyle name="Note 4 2 9 3" xfId="24583"/>
    <cellStyle name="Note 4 2 9 4" xfId="49235"/>
    <cellStyle name="Note 4 20" xfId="24584"/>
    <cellStyle name="Note 4 20 2" xfId="24585"/>
    <cellStyle name="Note 4 20 3" xfId="24586"/>
    <cellStyle name="Note 4 20 4" xfId="49236"/>
    <cellStyle name="Note 4 21" xfId="24587"/>
    <cellStyle name="Note 4 21 2" xfId="24588"/>
    <cellStyle name="Note 4 21 3" xfId="24589"/>
    <cellStyle name="Note 4 21 4" xfId="49237"/>
    <cellStyle name="Note 4 22" xfId="24590"/>
    <cellStyle name="Note 4 22 2" xfId="24591"/>
    <cellStyle name="Note 4 22 3" xfId="24592"/>
    <cellStyle name="Note 4 22 4" xfId="49238"/>
    <cellStyle name="Note 4 23" xfId="24593"/>
    <cellStyle name="Note 4 23 2" xfId="24594"/>
    <cellStyle name="Note 4 23 3" xfId="24595"/>
    <cellStyle name="Note 4 23 4" xfId="49239"/>
    <cellStyle name="Note 4 24" xfId="24596"/>
    <cellStyle name="Note 4 24 2" xfId="24597"/>
    <cellStyle name="Note 4 24 3" xfId="24598"/>
    <cellStyle name="Note 4 24 4" xfId="49240"/>
    <cellStyle name="Note 4 25" xfId="24599"/>
    <cellStyle name="Note 4 25 2" xfId="24600"/>
    <cellStyle name="Note 4 25 3" xfId="24601"/>
    <cellStyle name="Note 4 25 4" xfId="49241"/>
    <cellStyle name="Note 4 26" xfId="24602"/>
    <cellStyle name="Note 4 26 2" xfId="24603"/>
    <cellStyle name="Note 4 26 3" xfId="24604"/>
    <cellStyle name="Note 4 26 4" xfId="49242"/>
    <cellStyle name="Note 4 27" xfId="24605"/>
    <cellStyle name="Note 4 28" xfId="24606"/>
    <cellStyle name="Note 4 29" xfId="24607"/>
    <cellStyle name="Note 4 3" xfId="24608"/>
    <cellStyle name="Note 4 3 10" xfId="24609"/>
    <cellStyle name="Note 4 3 10 2" xfId="24610"/>
    <cellStyle name="Note 4 3 10 3" xfId="24611"/>
    <cellStyle name="Note 4 3 10 4" xfId="49243"/>
    <cellStyle name="Note 4 3 11" xfId="24612"/>
    <cellStyle name="Note 4 3 11 2" xfId="24613"/>
    <cellStyle name="Note 4 3 11 3" xfId="24614"/>
    <cellStyle name="Note 4 3 11 4" xfId="49244"/>
    <cellStyle name="Note 4 3 12" xfId="24615"/>
    <cellStyle name="Note 4 3 12 2" xfId="24616"/>
    <cellStyle name="Note 4 3 12 3" xfId="24617"/>
    <cellStyle name="Note 4 3 12 4" xfId="49245"/>
    <cellStyle name="Note 4 3 13" xfId="24618"/>
    <cellStyle name="Note 4 3 13 2" xfId="24619"/>
    <cellStyle name="Note 4 3 13 3" xfId="24620"/>
    <cellStyle name="Note 4 3 13 4" xfId="49246"/>
    <cellStyle name="Note 4 3 14" xfId="24621"/>
    <cellStyle name="Note 4 3 14 2" xfId="24622"/>
    <cellStyle name="Note 4 3 14 3" xfId="24623"/>
    <cellStyle name="Note 4 3 14 4" xfId="49247"/>
    <cellStyle name="Note 4 3 15" xfId="24624"/>
    <cellStyle name="Note 4 3 15 2" xfId="24625"/>
    <cellStyle name="Note 4 3 15 3" xfId="24626"/>
    <cellStyle name="Note 4 3 15 4" xfId="49248"/>
    <cellStyle name="Note 4 3 16" xfId="24627"/>
    <cellStyle name="Note 4 3 16 2" xfId="24628"/>
    <cellStyle name="Note 4 3 16 3" xfId="24629"/>
    <cellStyle name="Note 4 3 16 4" xfId="49249"/>
    <cellStyle name="Note 4 3 17" xfId="24630"/>
    <cellStyle name="Note 4 3 17 2" xfId="24631"/>
    <cellStyle name="Note 4 3 17 3" xfId="24632"/>
    <cellStyle name="Note 4 3 17 4" xfId="49250"/>
    <cellStyle name="Note 4 3 18" xfId="24633"/>
    <cellStyle name="Note 4 3 18 2" xfId="24634"/>
    <cellStyle name="Note 4 3 18 3" xfId="24635"/>
    <cellStyle name="Note 4 3 18 4" xfId="49251"/>
    <cellStyle name="Note 4 3 19" xfId="24636"/>
    <cellStyle name="Note 4 3 19 2" xfId="24637"/>
    <cellStyle name="Note 4 3 19 3" xfId="24638"/>
    <cellStyle name="Note 4 3 19 4" xfId="49252"/>
    <cellStyle name="Note 4 3 2" xfId="24639"/>
    <cellStyle name="Note 4 3 2 2" xfId="24640"/>
    <cellStyle name="Note 4 3 2 3" xfId="24641"/>
    <cellStyle name="Note 4 3 2 4" xfId="49253"/>
    <cellStyle name="Note 4 3 20" xfId="24642"/>
    <cellStyle name="Note 4 3 20 2" xfId="24643"/>
    <cellStyle name="Note 4 3 20 3" xfId="49254"/>
    <cellStyle name="Note 4 3 20 4" xfId="49255"/>
    <cellStyle name="Note 4 3 21" xfId="49256"/>
    <cellStyle name="Note 4 3 22" xfId="49257"/>
    <cellStyle name="Note 4 3 3" xfId="24644"/>
    <cellStyle name="Note 4 3 3 2" xfId="24645"/>
    <cellStyle name="Note 4 3 3 3" xfId="24646"/>
    <cellStyle name="Note 4 3 3 4" xfId="49258"/>
    <cellStyle name="Note 4 3 4" xfId="24647"/>
    <cellStyle name="Note 4 3 4 2" xfId="24648"/>
    <cellStyle name="Note 4 3 4 3" xfId="24649"/>
    <cellStyle name="Note 4 3 4 4" xfId="49259"/>
    <cellStyle name="Note 4 3 5" xfId="24650"/>
    <cellStyle name="Note 4 3 5 2" xfId="24651"/>
    <cellStyle name="Note 4 3 5 3" xfId="24652"/>
    <cellStyle name="Note 4 3 5 4" xfId="49260"/>
    <cellStyle name="Note 4 3 6" xfId="24653"/>
    <cellStyle name="Note 4 3 6 2" xfId="24654"/>
    <cellStyle name="Note 4 3 6 3" xfId="24655"/>
    <cellStyle name="Note 4 3 6 4" xfId="49261"/>
    <cellStyle name="Note 4 3 7" xfId="24656"/>
    <cellStyle name="Note 4 3 7 2" xfId="24657"/>
    <cellStyle name="Note 4 3 7 3" xfId="24658"/>
    <cellStyle name="Note 4 3 7 4" xfId="49262"/>
    <cellStyle name="Note 4 3 8" xfId="24659"/>
    <cellStyle name="Note 4 3 8 2" xfId="24660"/>
    <cellStyle name="Note 4 3 8 3" xfId="24661"/>
    <cellStyle name="Note 4 3 8 4" xfId="49263"/>
    <cellStyle name="Note 4 3 9" xfId="24662"/>
    <cellStyle name="Note 4 3 9 2" xfId="24663"/>
    <cellStyle name="Note 4 3 9 3" xfId="24664"/>
    <cellStyle name="Note 4 3 9 4" xfId="49264"/>
    <cellStyle name="Note 4 30" xfId="49265"/>
    <cellStyle name="Note 4 4" xfId="24665"/>
    <cellStyle name="Note 4 4 10" xfId="24666"/>
    <cellStyle name="Note 4 4 10 2" xfId="24667"/>
    <cellStyle name="Note 4 4 10 3" xfId="24668"/>
    <cellStyle name="Note 4 4 10 4" xfId="49266"/>
    <cellStyle name="Note 4 4 11" xfId="24669"/>
    <cellStyle name="Note 4 4 11 2" xfId="24670"/>
    <cellStyle name="Note 4 4 11 3" xfId="24671"/>
    <cellStyle name="Note 4 4 11 4" xfId="49267"/>
    <cellStyle name="Note 4 4 12" xfId="24672"/>
    <cellStyle name="Note 4 4 12 2" xfId="24673"/>
    <cellStyle name="Note 4 4 12 3" xfId="24674"/>
    <cellStyle name="Note 4 4 12 4" xfId="49268"/>
    <cellStyle name="Note 4 4 13" xfId="24675"/>
    <cellStyle name="Note 4 4 13 2" xfId="24676"/>
    <cellStyle name="Note 4 4 13 3" xfId="24677"/>
    <cellStyle name="Note 4 4 13 4" xfId="49269"/>
    <cellStyle name="Note 4 4 14" xfId="24678"/>
    <cellStyle name="Note 4 4 14 2" xfId="24679"/>
    <cellStyle name="Note 4 4 14 3" xfId="24680"/>
    <cellStyle name="Note 4 4 14 4" xfId="49270"/>
    <cellStyle name="Note 4 4 15" xfId="24681"/>
    <cellStyle name="Note 4 4 15 2" xfId="24682"/>
    <cellStyle name="Note 4 4 15 3" xfId="24683"/>
    <cellStyle name="Note 4 4 15 4" xfId="49271"/>
    <cellStyle name="Note 4 4 16" xfId="24684"/>
    <cellStyle name="Note 4 4 16 2" xfId="24685"/>
    <cellStyle name="Note 4 4 16 3" xfId="24686"/>
    <cellStyle name="Note 4 4 16 4" xfId="49272"/>
    <cellStyle name="Note 4 4 17" xfId="24687"/>
    <cellStyle name="Note 4 4 17 2" xfId="24688"/>
    <cellStyle name="Note 4 4 17 3" xfId="24689"/>
    <cellStyle name="Note 4 4 17 4" xfId="49273"/>
    <cellStyle name="Note 4 4 18" xfId="24690"/>
    <cellStyle name="Note 4 4 18 2" xfId="24691"/>
    <cellStyle name="Note 4 4 18 3" xfId="24692"/>
    <cellStyle name="Note 4 4 18 4" xfId="49274"/>
    <cellStyle name="Note 4 4 19" xfId="24693"/>
    <cellStyle name="Note 4 4 19 2" xfId="24694"/>
    <cellStyle name="Note 4 4 19 3" xfId="24695"/>
    <cellStyle name="Note 4 4 19 4" xfId="49275"/>
    <cellStyle name="Note 4 4 2" xfId="24696"/>
    <cellStyle name="Note 4 4 2 2" xfId="24697"/>
    <cellStyle name="Note 4 4 2 3" xfId="24698"/>
    <cellStyle name="Note 4 4 2 4" xfId="49276"/>
    <cellStyle name="Note 4 4 20" xfId="24699"/>
    <cellStyle name="Note 4 4 20 2" xfId="24700"/>
    <cellStyle name="Note 4 4 20 3" xfId="49277"/>
    <cellStyle name="Note 4 4 20 4" xfId="49278"/>
    <cellStyle name="Note 4 4 21" xfId="49279"/>
    <cellStyle name="Note 4 4 22" xfId="49280"/>
    <cellStyle name="Note 4 4 3" xfId="24701"/>
    <cellStyle name="Note 4 4 3 2" xfId="24702"/>
    <cellStyle name="Note 4 4 3 3" xfId="24703"/>
    <cellStyle name="Note 4 4 3 4" xfId="49281"/>
    <cellStyle name="Note 4 4 4" xfId="24704"/>
    <cellStyle name="Note 4 4 4 2" xfId="24705"/>
    <cellStyle name="Note 4 4 4 3" xfId="24706"/>
    <cellStyle name="Note 4 4 4 4" xfId="49282"/>
    <cellStyle name="Note 4 4 5" xfId="24707"/>
    <cellStyle name="Note 4 4 5 2" xfId="24708"/>
    <cellStyle name="Note 4 4 5 3" xfId="24709"/>
    <cellStyle name="Note 4 4 5 4" xfId="49283"/>
    <cellStyle name="Note 4 4 6" xfId="24710"/>
    <cellStyle name="Note 4 4 6 2" xfId="24711"/>
    <cellStyle name="Note 4 4 6 3" xfId="24712"/>
    <cellStyle name="Note 4 4 6 4" xfId="49284"/>
    <cellStyle name="Note 4 4 7" xfId="24713"/>
    <cellStyle name="Note 4 4 7 2" xfId="24714"/>
    <cellStyle name="Note 4 4 7 3" xfId="24715"/>
    <cellStyle name="Note 4 4 7 4" xfId="49285"/>
    <cellStyle name="Note 4 4 8" xfId="24716"/>
    <cellStyle name="Note 4 4 8 2" xfId="24717"/>
    <cellStyle name="Note 4 4 8 3" xfId="24718"/>
    <cellStyle name="Note 4 4 8 4" xfId="49286"/>
    <cellStyle name="Note 4 4 9" xfId="24719"/>
    <cellStyle name="Note 4 4 9 2" xfId="24720"/>
    <cellStyle name="Note 4 4 9 3" xfId="24721"/>
    <cellStyle name="Note 4 4 9 4" xfId="49287"/>
    <cellStyle name="Note 4 5" xfId="24722"/>
    <cellStyle name="Note 4 5 10" xfId="24723"/>
    <cellStyle name="Note 4 5 10 2" xfId="24724"/>
    <cellStyle name="Note 4 5 10 3" xfId="24725"/>
    <cellStyle name="Note 4 5 10 4" xfId="49288"/>
    <cellStyle name="Note 4 5 11" xfId="24726"/>
    <cellStyle name="Note 4 5 11 2" xfId="24727"/>
    <cellStyle name="Note 4 5 11 3" xfId="24728"/>
    <cellStyle name="Note 4 5 11 4" xfId="49289"/>
    <cellStyle name="Note 4 5 12" xfId="24729"/>
    <cellStyle name="Note 4 5 12 2" xfId="24730"/>
    <cellStyle name="Note 4 5 12 3" xfId="24731"/>
    <cellStyle name="Note 4 5 12 4" xfId="49290"/>
    <cellStyle name="Note 4 5 13" xfId="24732"/>
    <cellStyle name="Note 4 5 13 2" xfId="24733"/>
    <cellStyle name="Note 4 5 13 3" xfId="24734"/>
    <cellStyle name="Note 4 5 13 4" xfId="49291"/>
    <cellStyle name="Note 4 5 14" xfId="24735"/>
    <cellStyle name="Note 4 5 14 2" xfId="24736"/>
    <cellStyle name="Note 4 5 14 3" xfId="24737"/>
    <cellStyle name="Note 4 5 14 4" xfId="49292"/>
    <cellStyle name="Note 4 5 15" xfId="24738"/>
    <cellStyle name="Note 4 5 15 2" xfId="24739"/>
    <cellStyle name="Note 4 5 15 3" xfId="24740"/>
    <cellStyle name="Note 4 5 15 4" xfId="49293"/>
    <cellStyle name="Note 4 5 16" xfId="24741"/>
    <cellStyle name="Note 4 5 16 2" xfId="24742"/>
    <cellStyle name="Note 4 5 16 3" xfId="24743"/>
    <cellStyle name="Note 4 5 16 4" xfId="49294"/>
    <cellStyle name="Note 4 5 17" xfId="24744"/>
    <cellStyle name="Note 4 5 17 2" xfId="24745"/>
    <cellStyle name="Note 4 5 17 3" xfId="24746"/>
    <cellStyle name="Note 4 5 17 4" xfId="49295"/>
    <cellStyle name="Note 4 5 18" xfId="24747"/>
    <cellStyle name="Note 4 5 18 2" xfId="24748"/>
    <cellStyle name="Note 4 5 18 3" xfId="24749"/>
    <cellStyle name="Note 4 5 18 4" xfId="49296"/>
    <cellStyle name="Note 4 5 19" xfId="24750"/>
    <cellStyle name="Note 4 5 19 2" xfId="24751"/>
    <cellStyle name="Note 4 5 19 3" xfId="24752"/>
    <cellStyle name="Note 4 5 19 4" xfId="49297"/>
    <cellStyle name="Note 4 5 2" xfId="24753"/>
    <cellStyle name="Note 4 5 2 2" xfId="24754"/>
    <cellStyle name="Note 4 5 2 3" xfId="24755"/>
    <cellStyle name="Note 4 5 2 4" xfId="49298"/>
    <cellStyle name="Note 4 5 20" xfId="24756"/>
    <cellStyle name="Note 4 5 20 2" xfId="24757"/>
    <cellStyle name="Note 4 5 20 3" xfId="49299"/>
    <cellStyle name="Note 4 5 20 4" xfId="49300"/>
    <cellStyle name="Note 4 5 21" xfId="49301"/>
    <cellStyle name="Note 4 5 22" xfId="49302"/>
    <cellStyle name="Note 4 5 3" xfId="24758"/>
    <cellStyle name="Note 4 5 3 2" xfId="24759"/>
    <cellStyle name="Note 4 5 3 3" xfId="24760"/>
    <cellStyle name="Note 4 5 3 4" xfId="49303"/>
    <cellStyle name="Note 4 5 4" xfId="24761"/>
    <cellStyle name="Note 4 5 4 2" xfId="24762"/>
    <cellStyle name="Note 4 5 4 3" xfId="24763"/>
    <cellStyle name="Note 4 5 4 4" xfId="49304"/>
    <cellStyle name="Note 4 5 5" xfId="24764"/>
    <cellStyle name="Note 4 5 5 2" xfId="24765"/>
    <cellStyle name="Note 4 5 5 3" xfId="24766"/>
    <cellStyle name="Note 4 5 5 4" xfId="49305"/>
    <cellStyle name="Note 4 5 6" xfId="24767"/>
    <cellStyle name="Note 4 5 6 2" xfId="24768"/>
    <cellStyle name="Note 4 5 6 3" xfId="24769"/>
    <cellStyle name="Note 4 5 6 4" xfId="49306"/>
    <cellStyle name="Note 4 5 7" xfId="24770"/>
    <cellStyle name="Note 4 5 7 2" xfId="24771"/>
    <cellStyle name="Note 4 5 7 3" xfId="24772"/>
    <cellStyle name="Note 4 5 7 4" xfId="49307"/>
    <cellStyle name="Note 4 5 8" xfId="24773"/>
    <cellStyle name="Note 4 5 8 2" xfId="24774"/>
    <cellStyle name="Note 4 5 8 3" xfId="24775"/>
    <cellStyle name="Note 4 5 8 4" xfId="49308"/>
    <cellStyle name="Note 4 5 9" xfId="24776"/>
    <cellStyle name="Note 4 5 9 2" xfId="24777"/>
    <cellStyle name="Note 4 5 9 3" xfId="24778"/>
    <cellStyle name="Note 4 5 9 4" xfId="49309"/>
    <cellStyle name="Note 4 6" xfId="24779"/>
    <cellStyle name="Note 4 6 10" xfId="24780"/>
    <cellStyle name="Note 4 6 10 2" xfId="24781"/>
    <cellStyle name="Note 4 6 10 3" xfId="24782"/>
    <cellStyle name="Note 4 6 10 4" xfId="49310"/>
    <cellStyle name="Note 4 6 11" xfId="24783"/>
    <cellStyle name="Note 4 6 11 2" xfId="24784"/>
    <cellStyle name="Note 4 6 11 3" xfId="24785"/>
    <cellStyle name="Note 4 6 11 4" xfId="49311"/>
    <cellStyle name="Note 4 6 12" xfId="24786"/>
    <cellStyle name="Note 4 6 12 2" xfId="24787"/>
    <cellStyle name="Note 4 6 12 3" xfId="24788"/>
    <cellStyle name="Note 4 6 12 4" xfId="49312"/>
    <cellStyle name="Note 4 6 13" xfId="24789"/>
    <cellStyle name="Note 4 6 13 2" xfId="24790"/>
    <cellStyle name="Note 4 6 13 3" xfId="24791"/>
    <cellStyle name="Note 4 6 13 4" xfId="49313"/>
    <cellStyle name="Note 4 6 14" xfId="24792"/>
    <cellStyle name="Note 4 6 14 2" xfId="24793"/>
    <cellStyle name="Note 4 6 14 3" xfId="24794"/>
    <cellStyle name="Note 4 6 14 4" xfId="49314"/>
    <cellStyle name="Note 4 6 15" xfId="24795"/>
    <cellStyle name="Note 4 6 15 2" xfId="24796"/>
    <cellStyle name="Note 4 6 15 3" xfId="24797"/>
    <cellStyle name="Note 4 6 15 4" xfId="49315"/>
    <cellStyle name="Note 4 6 16" xfId="24798"/>
    <cellStyle name="Note 4 6 16 2" xfId="24799"/>
    <cellStyle name="Note 4 6 16 3" xfId="24800"/>
    <cellStyle name="Note 4 6 16 4" xfId="49316"/>
    <cellStyle name="Note 4 6 17" xfId="24801"/>
    <cellStyle name="Note 4 6 17 2" xfId="24802"/>
    <cellStyle name="Note 4 6 17 3" xfId="24803"/>
    <cellStyle name="Note 4 6 17 4" xfId="49317"/>
    <cellStyle name="Note 4 6 18" xfId="24804"/>
    <cellStyle name="Note 4 6 18 2" xfId="24805"/>
    <cellStyle name="Note 4 6 18 3" xfId="24806"/>
    <cellStyle name="Note 4 6 18 4" xfId="49318"/>
    <cellStyle name="Note 4 6 19" xfId="24807"/>
    <cellStyle name="Note 4 6 19 2" xfId="24808"/>
    <cellStyle name="Note 4 6 19 3" xfId="24809"/>
    <cellStyle name="Note 4 6 19 4" xfId="49319"/>
    <cellStyle name="Note 4 6 2" xfId="24810"/>
    <cellStyle name="Note 4 6 2 2" xfId="24811"/>
    <cellStyle name="Note 4 6 2 3" xfId="24812"/>
    <cellStyle name="Note 4 6 2 4" xfId="49320"/>
    <cellStyle name="Note 4 6 20" xfId="24813"/>
    <cellStyle name="Note 4 6 20 2" xfId="24814"/>
    <cellStyle name="Note 4 6 20 3" xfId="49321"/>
    <cellStyle name="Note 4 6 20 4" xfId="49322"/>
    <cellStyle name="Note 4 6 21" xfId="49323"/>
    <cellStyle name="Note 4 6 22" xfId="49324"/>
    <cellStyle name="Note 4 6 3" xfId="24815"/>
    <cellStyle name="Note 4 6 3 2" xfId="24816"/>
    <cellStyle name="Note 4 6 3 3" xfId="24817"/>
    <cellStyle name="Note 4 6 3 4" xfId="49325"/>
    <cellStyle name="Note 4 6 4" xfId="24818"/>
    <cellStyle name="Note 4 6 4 2" xfId="24819"/>
    <cellStyle name="Note 4 6 4 3" xfId="24820"/>
    <cellStyle name="Note 4 6 4 4" xfId="49326"/>
    <cellStyle name="Note 4 6 5" xfId="24821"/>
    <cellStyle name="Note 4 6 5 2" xfId="24822"/>
    <cellStyle name="Note 4 6 5 3" xfId="24823"/>
    <cellStyle name="Note 4 6 5 4" xfId="49327"/>
    <cellStyle name="Note 4 6 6" xfId="24824"/>
    <cellStyle name="Note 4 6 6 2" xfId="24825"/>
    <cellStyle name="Note 4 6 6 3" xfId="24826"/>
    <cellStyle name="Note 4 6 6 4" xfId="49328"/>
    <cellStyle name="Note 4 6 7" xfId="24827"/>
    <cellStyle name="Note 4 6 7 2" xfId="24828"/>
    <cellStyle name="Note 4 6 7 3" xfId="24829"/>
    <cellStyle name="Note 4 6 7 4" xfId="49329"/>
    <cellStyle name="Note 4 6 8" xfId="24830"/>
    <cellStyle name="Note 4 6 8 2" xfId="24831"/>
    <cellStyle name="Note 4 6 8 3" xfId="24832"/>
    <cellStyle name="Note 4 6 8 4" xfId="49330"/>
    <cellStyle name="Note 4 6 9" xfId="24833"/>
    <cellStyle name="Note 4 6 9 2" xfId="24834"/>
    <cellStyle name="Note 4 6 9 3" xfId="24835"/>
    <cellStyle name="Note 4 6 9 4" xfId="49331"/>
    <cellStyle name="Note 4 7" xfId="24836"/>
    <cellStyle name="Note 4 7 10" xfId="24837"/>
    <cellStyle name="Note 4 7 10 2" xfId="24838"/>
    <cellStyle name="Note 4 7 10 3" xfId="24839"/>
    <cellStyle name="Note 4 7 10 4" xfId="49332"/>
    <cellStyle name="Note 4 7 11" xfId="24840"/>
    <cellStyle name="Note 4 7 11 2" xfId="24841"/>
    <cellStyle name="Note 4 7 11 3" xfId="24842"/>
    <cellStyle name="Note 4 7 11 4" xfId="49333"/>
    <cellStyle name="Note 4 7 12" xfId="24843"/>
    <cellStyle name="Note 4 7 12 2" xfId="24844"/>
    <cellStyle name="Note 4 7 12 3" xfId="24845"/>
    <cellStyle name="Note 4 7 12 4" xfId="49334"/>
    <cellStyle name="Note 4 7 13" xfId="24846"/>
    <cellStyle name="Note 4 7 13 2" xfId="24847"/>
    <cellStyle name="Note 4 7 13 3" xfId="24848"/>
    <cellStyle name="Note 4 7 13 4" xfId="49335"/>
    <cellStyle name="Note 4 7 14" xfId="24849"/>
    <cellStyle name="Note 4 7 14 2" xfId="24850"/>
    <cellStyle name="Note 4 7 14 3" xfId="24851"/>
    <cellStyle name="Note 4 7 14 4" xfId="49336"/>
    <cellStyle name="Note 4 7 15" xfId="24852"/>
    <cellStyle name="Note 4 7 15 2" xfId="24853"/>
    <cellStyle name="Note 4 7 15 3" xfId="24854"/>
    <cellStyle name="Note 4 7 15 4" xfId="49337"/>
    <cellStyle name="Note 4 7 16" xfId="24855"/>
    <cellStyle name="Note 4 7 16 2" xfId="24856"/>
    <cellStyle name="Note 4 7 16 3" xfId="24857"/>
    <cellStyle name="Note 4 7 16 4" xfId="49338"/>
    <cellStyle name="Note 4 7 17" xfId="24858"/>
    <cellStyle name="Note 4 7 17 2" xfId="24859"/>
    <cellStyle name="Note 4 7 17 3" xfId="24860"/>
    <cellStyle name="Note 4 7 17 4" xfId="49339"/>
    <cellStyle name="Note 4 7 18" xfId="24861"/>
    <cellStyle name="Note 4 7 18 2" xfId="24862"/>
    <cellStyle name="Note 4 7 18 3" xfId="24863"/>
    <cellStyle name="Note 4 7 18 4" xfId="49340"/>
    <cellStyle name="Note 4 7 19" xfId="24864"/>
    <cellStyle name="Note 4 7 19 2" xfId="24865"/>
    <cellStyle name="Note 4 7 19 3" xfId="24866"/>
    <cellStyle name="Note 4 7 19 4" xfId="49341"/>
    <cellStyle name="Note 4 7 2" xfId="24867"/>
    <cellStyle name="Note 4 7 2 2" xfId="24868"/>
    <cellStyle name="Note 4 7 2 3" xfId="24869"/>
    <cellStyle name="Note 4 7 2 4" xfId="49342"/>
    <cellStyle name="Note 4 7 20" xfId="24870"/>
    <cellStyle name="Note 4 7 20 2" xfId="24871"/>
    <cellStyle name="Note 4 7 20 3" xfId="49343"/>
    <cellStyle name="Note 4 7 20 4" xfId="49344"/>
    <cellStyle name="Note 4 7 21" xfId="49345"/>
    <cellStyle name="Note 4 7 22" xfId="49346"/>
    <cellStyle name="Note 4 7 3" xfId="24872"/>
    <cellStyle name="Note 4 7 3 2" xfId="24873"/>
    <cellStyle name="Note 4 7 3 3" xfId="24874"/>
    <cellStyle name="Note 4 7 3 4" xfId="49347"/>
    <cellStyle name="Note 4 7 4" xfId="24875"/>
    <cellStyle name="Note 4 7 4 2" xfId="24876"/>
    <cellStyle name="Note 4 7 4 3" xfId="24877"/>
    <cellStyle name="Note 4 7 4 4" xfId="49348"/>
    <cellStyle name="Note 4 7 5" xfId="24878"/>
    <cellStyle name="Note 4 7 5 2" xfId="24879"/>
    <cellStyle name="Note 4 7 5 3" xfId="24880"/>
    <cellStyle name="Note 4 7 5 4" xfId="49349"/>
    <cellStyle name="Note 4 7 6" xfId="24881"/>
    <cellStyle name="Note 4 7 6 2" xfId="24882"/>
    <cellStyle name="Note 4 7 6 3" xfId="24883"/>
    <cellStyle name="Note 4 7 6 4" xfId="49350"/>
    <cellStyle name="Note 4 7 7" xfId="24884"/>
    <cellStyle name="Note 4 7 7 2" xfId="24885"/>
    <cellStyle name="Note 4 7 7 3" xfId="24886"/>
    <cellStyle name="Note 4 7 7 4" xfId="49351"/>
    <cellStyle name="Note 4 7 8" xfId="24887"/>
    <cellStyle name="Note 4 7 8 2" xfId="24888"/>
    <cellStyle name="Note 4 7 8 3" xfId="24889"/>
    <cellStyle name="Note 4 7 8 4" xfId="49352"/>
    <cellStyle name="Note 4 7 9" xfId="24890"/>
    <cellStyle name="Note 4 7 9 2" xfId="24891"/>
    <cellStyle name="Note 4 7 9 3" xfId="24892"/>
    <cellStyle name="Note 4 7 9 4" xfId="49353"/>
    <cellStyle name="Note 4 8" xfId="24893"/>
    <cellStyle name="Note 4 8 2" xfId="24894"/>
    <cellStyle name="Note 4 8 3" xfId="49354"/>
    <cellStyle name="Note 4 9" xfId="24895"/>
    <cellStyle name="Note 4 9 2" xfId="24896"/>
    <cellStyle name="Note 4 9 3" xfId="24897"/>
    <cellStyle name="Note 4 9 4" xfId="49355"/>
    <cellStyle name="Note 40" xfId="24898"/>
    <cellStyle name="Note 40 2" xfId="24899"/>
    <cellStyle name="Note 40 3" xfId="24900"/>
    <cellStyle name="Note 40 4" xfId="49356"/>
    <cellStyle name="Note 41" xfId="24901"/>
    <cellStyle name="Note 41 2" xfId="24902"/>
    <cellStyle name="Note 41 3" xfId="24903"/>
    <cellStyle name="Note 41 4" xfId="49357"/>
    <cellStyle name="Note 42" xfId="24904"/>
    <cellStyle name="Note 42 2" xfId="24905"/>
    <cellStyle name="Note 42 3" xfId="24906"/>
    <cellStyle name="Note 42 4" xfId="49358"/>
    <cellStyle name="Note 43" xfId="24907"/>
    <cellStyle name="Note 43 2" xfId="24908"/>
    <cellStyle name="Note 44" xfId="24909"/>
    <cellStyle name="Note 44 2" xfId="24910"/>
    <cellStyle name="Note 45" xfId="24911"/>
    <cellStyle name="Note 46" xfId="24912"/>
    <cellStyle name="Note 47" xfId="24913"/>
    <cellStyle name="Note 5" xfId="24914"/>
    <cellStyle name="Note 5 10" xfId="24915"/>
    <cellStyle name="Note 5 10 10" xfId="24916"/>
    <cellStyle name="Note 5 10 10 2" xfId="24917"/>
    <cellStyle name="Note 5 10 10 3" xfId="24918"/>
    <cellStyle name="Note 5 10 10 4" xfId="49359"/>
    <cellStyle name="Note 5 10 11" xfId="24919"/>
    <cellStyle name="Note 5 10 11 2" xfId="24920"/>
    <cellStyle name="Note 5 10 11 3" xfId="24921"/>
    <cellStyle name="Note 5 10 11 4" xfId="49360"/>
    <cellStyle name="Note 5 10 12" xfId="24922"/>
    <cellStyle name="Note 5 10 12 2" xfId="24923"/>
    <cellStyle name="Note 5 10 12 3" xfId="24924"/>
    <cellStyle name="Note 5 10 12 4" xfId="49361"/>
    <cellStyle name="Note 5 10 13" xfId="24925"/>
    <cellStyle name="Note 5 10 13 2" xfId="24926"/>
    <cellStyle name="Note 5 10 13 3" xfId="24927"/>
    <cellStyle name="Note 5 10 13 4" xfId="49362"/>
    <cellStyle name="Note 5 10 14" xfId="24928"/>
    <cellStyle name="Note 5 10 14 2" xfId="24929"/>
    <cellStyle name="Note 5 10 14 3" xfId="24930"/>
    <cellStyle name="Note 5 10 14 4" xfId="49363"/>
    <cellStyle name="Note 5 10 15" xfId="24931"/>
    <cellStyle name="Note 5 10 15 2" xfId="24932"/>
    <cellStyle name="Note 5 10 15 3" xfId="24933"/>
    <cellStyle name="Note 5 10 15 4" xfId="49364"/>
    <cellStyle name="Note 5 10 16" xfId="24934"/>
    <cellStyle name="Note 5 10 16 2" xfId="24935"/>
    <cellStyle name="Note 5 10 16 3" xfId="24936"/>
    <cellStyle name="Note 5 10 16 4" xfId="49365"/>
    <cellStyle name="Note 5 10 17" xfId="24937"/>
    <cellStyle name="Note 5 10 17 2" xfId="24938"/>
    <cellStyle name="Note 5 10 17 3" xfId="24939"/>
    <cellStyle name="Note 5 10 17 4" xfId="49366"/>
    <cellStyle name="Note 5 10 18" xfId="24940"/>
    <cellStyle name="Note 5 10 18 2" xfId="24941"/>
    <cellStyle name="Note 5 10 18 3" xfId="24942"/>
    <cellStyle name="Note 5 10 18 4" xfId="49367"/>
    <cellStyle name="Note 5 10 19" xfId="24943"/>
    <cellStyle name="Note 5 10 19 2" xfId="24944"/>
    <cellStyle name="Note 5 10 19 3" xfId="24945"/>
    <cellStyle name="Note 5 10 19 4" xfId="49368"/>
    <cellStyle name="Note 5 10 2" xfId="24946"/>
    <cellStyle name="Note 5 10 2 2" xfId="24947"/>
    <cellStyle name="Note 5 10 2 3" xfId="24948"/>
    <cellStyle name="Note 5 10 2 4" xfId="49369"/>
    <cellStyle name="Note 5 10 20" xfId="24949"/>
    <cellStyle name="Note 5 10 20 2" xfId="24950"/>
    <cellStyle name="Note 5 10 20 3" xfId="49370"/>
    <cellStyle name="Note 5 10 20 4" xfId="49371"/>
    <cellStyle name="Note 5 10 21" xfId="49372"/>
    <cellStyle name="Note 5 10 22" xfId="49373"/>
    <cellStyle name="Note 5 10 3" xfId="24951"/>
    <cellStyle name="Note 5 10 3 2" xfId="24952"/>
    <cellStyle name="Note 5 10 3 3" xfId="24953"/>
    <cellStyle name="Note 5 10 3 4" xfId="49374"/>
    <cellStyle name="Note 5 10 4" xfId="24954"/>
    <cellStyle name="Note 5 10 4 2" xfId="24955"/>
    <cellStyle name="Note 5 10 4 3" xfId="24956"/>
    <cellStyle name="Note 5 10 4 4" xfId="49375"/>
    <cellStyle name="Note 5 10 5" xfId="24957"/>
    <cellStyle name="Note 5 10 5 2" xfId="24958"/>
    <cellStyle name="Note 5 10 5 3" xfId="24959"/>
    <cellStyle name="Note 5 10 5 4" xfId="49376"/>
    <cellStyle name="Note 5 10 6" xfId="24960"/>
    <cellStyle name="Note 5 10 6 2" xfId="24961"/>
    <cellStyle name="Note 5 10 6 3" xfId="24962"/>
    <cellStyle name="Note 5 10 6 4" xfId="49377"/>
    <cellStyle name="Note 5 10 7" xfId="24963"/>
    <cellStyle name="Note 5 10 7 2" xfId="24964"/>
    <cellStyle name="Note 5 10 7 3" xfId="24965"/>
    <cellStyle name="Note 5 10 7 4" xfId="49378"/>
    <cellStyle name="Note 5 10 8" xfId="24966"/>
    <cellStyle name="Note 5 10 8 2" xfId="24967"/>
    <cellStyle name="Note 5 10 8 3" xfId="24968"/>
    <cellStyle name="Note 5 10 8 4" xfId="49379"/>
    <cellStyle name="Note 5 10 9" xfId="24969"/>
    <cellStyle name="Note 5 10 9 2" xfId="24970"/>
    <cellStyle name="Note 5 10 9 3" xfId="24971"/>
    <cellStyle name="Note 5 10 9 4" xfId="49380"/>
    <cellStyle name="Note 5 11" xfId="24972"/>
    <cellStyle name="Note 5 11 10" xfId="24973"/>
    <cellStyle name="Note 5 11 10 2" xfId="24974"/>
    <cellStyle name="Note 5 11 10 3" xfId="24975"/>
    <cellStyle name="Note 5 11 10 4" xfId="49381"/>
    <cellStyle name="Note 5 11 11" xfId="24976"/>
    <cellStyle name="Note 5 11 11 2" xfId="24977"/>
    <cellStyle name="Note 5 11 11 3" xfId="24978"/>
    <cellStyle name="Note 5 11 11 4" xfId="49382"/>
    <cellStyle name="Note 5 11 12" xfId="24979"/>
    <cellStyle name="Note 5 11 12 2" xfId="24980"/>
    <cellStyle name="Note 5 11 12 3" xfId="24981"/>
    <cellStyle name="Note 5 11 12 4" xfId="49383"/>
    <cellStyle name="Note 5 11 13" xfId="24982"/>
    <cellStyle name="Note 5 11 13 2" xfId="24983"/>
    <cellStyle name="Note 5 11 13 3" xfId="24984"/>
    <cellStyle name="Note 5 11 13 4" xfId="49384"/>
    <cellStyle name="Note 5 11 14" xfId="24985"/>
    <cellStyle name="Note 5 11 14 2" xfId="24986"/>
    <cellStyle name="Note 5 11 14 3" xfId="24987"/>
    <cellStyle name="Note 5 11 14 4" xfId="49385"/>
    <cellStyle name="Note 5 11 15" xfId="24988"/>
    <cellStyle name="Note 5 11 15 2" xfId="24989"/>
    <cellStyle name="Note 5 11 15 3" xfId="24990"/>
    <cellStyle name="Note 5 11 15 4" xfId="49386"/>
    <cellStyle name="Note 5 11 16" xfId="24991"/>
    <cellStyle name="Note 5 11 16 2" xfId="24992"/>
    <cellStyle name="Note 5 11 16 3" xfId="24993"/>
    <cellStyle name="Note 5 11 16 4" xfId="49387"/>
    <cellStyle name="Note 5 11 17" xfId="24994"/>
    <cellStyle name="Note 5 11 17 2" xfId="24995"/>
    <cellStyle name="Note 5 11 17 3" xfId="24996"/>
    <cellStyle name="Note 5 11 17 4" xfId="49388"/>
    <cellStyle name="Note 5 11 18" xfId="24997"/>
    <cellStyle name="Note 5 11 18 2" xfId="24998"/>
    <cellStyle name="Note 5 11 18 3" xfId="24999"/>
    <cellStyle name="Note 5 11 18 4" xfId="49389"/>
    <cellStyle name="Note 5 11 19" xfId="25000"/>
    <cellStyle name="Note 5 11 19 2" xfId="25001"/>
    <cellStyle name="Note 5 11 19 3" xfId="25002"/>
    <cellStyle name="Note 5 11 19 4" xfId="49390"/>
    <cellStyle name="Note 5 11 2" xfId="25003"/>
    <cellStyle name="Note 5 11 2 2" xfId="25004"/>
    <cellStyle name="Note 5 11 2 3" xfId="25005"/>
    <cellStyle name="Note 5 11 2 4" xfId="49391"/>
    <cellStyle name="Note 5 11 20" xfId="25006"/>
    <cellStyle name="Note 5 11 20 2" xfId="25007"/>
    <cellStyle name="Note 5 11 20 3" xfId="49392"/>
    <cellStyle name="Note 5 11 20 4" xfId="49393"/>
    <cellStyle name="Note 5 11 21" xfId="49394"/>
    <cellStyle name="Note 5 11 22" xfId="49395"/>
    <cellStyle name="Note 5 11 3" xfId="25008"/>
    <cellStyle name="Note 5 11 3 2" xfId="25009"/>
    <cellStyle name="Note 5 11 3 3" xfId="25010"/>
    <cellStyle name="Note 5 11 3 4" xfId="49396"/>
    <cellStyle name="Note 5 11 4" xfId="25011"/>
    <cellStyle name="Note 5 11 4 2" xfId="25012"/>
    <cellStyle name="Note 5 11 4 3" xfId="25013"/>
    <cellStyle name="Note 5 11 4 4" xfId="49397"/>
    <cellStyle name="Note 5 11 5" xfId="25014"/>
    <cellStyle name="Note 5 11 5 2" xfId="25015"/>
    <cellStyle name="Note 5 11 5 3" xfId="25016"/>
    <cellStyle name="Note 5 11 5 4" xfId="49398"/>
    <cellStyle name="Note 5 11 6" xfId="25017"/>
    <cellStyle name="Note 5 11 6 2" xfId="25018"/>
    <cellStyle name="Note 5 11 6 3" xfId="25019"/>
    <cellStyle name="Note 5 11 6 4" xfId="49399"/>
    <cellStyle name="Note 5 11 7" xfId="25020"/>
    <cellStyle name="Note 5 11 7 2" xfId="25021"/>
    <cellStyle name="Note 5 11 7 3" xfId="25022"/>
    <cellStyle name="Note 5 11 7 4" xfId="49400"/>
    <cellStyle name="Note 5 11 8" xfId="25023"/>
    <cellStyle name="Note 5 11 8 2" xfId="25024"/>
    <cellStyle name="Note 5 11 8 3" xfId="25025"/>
    <cellStyle name="Note 5 11 8 4" xfId="49401"/>
    <cellStyle name="Note 5 11 9" xfId="25026"/>
    <cellStyle name="Note 5 11 9 2" xfId="25027"/>
    <cellStyle name="Note 5 11 9 3" xfId="25028"/>
    <cellStyle name="Note 5 11 9 4" xfId="49402"/>
    <cellStyle name="Note 5 12" xfId="25029"/>
    <cellStyle name="Note 5 12 10" xfId="25030"/>
    <cellStyle name="Note 5 12 10 2" xfId="25031"/>
    <cellStyle name="Note 5 12 10 3" xfId="25032"/>
    <cellStyle name="Note 5 12 10 4" xfId="49403"/>
    <cellStyle name="Note 5 12 11" xfId="25033"/>
    <cellStyle name="Note 5 12 11 2" xfId="25034"/>
    <cellStyle name="Note 5 12 11 3" xfId="25035"/>
    <cellStyle name="Note 5 12 11 4" xfId="49404"/>
    <cellStyle name="Note 5 12 12" xfId="25036"/>
    <cellStyle name="Note 5 12 12 2" xfId="25037"/>
    <cellStyle name="Note 5 12 12 3" xfId="25038"/>
    <cellStyle name="Note 5 12 12 4" xfId="49405"/>
    <cellStyle name="Note 5 12 13" xfId="25039"/>
    <cellStyle name="Note 5 12 13 2" xfId="25040"/>
    <cellStyle name="Note 5 12 13 3" xfId="25041"/>
    <cellStyle name="Note 5 12 13 4" xfId="49406"/>
    <cellStyle name="Note 5 12 14" xfId="25042"/>
    <cellStyle name="Note 5 12 14 2" xfId="25043"/>
    <cellStyle name="Note 5 12 14 3" xfId="25044"/>
    <cellStyle name="Note 5 12 14 4" xfId="49407"/>
    <cellStyle name="Note 5 12 15" xfId="25045"/>
    <cellStyle name="Note 5 12 15 2" xfId="25046"/>
    <cellStyle name="Note 5 12 15 3" xfId="25047"/>
    <cellStyle name="Note 5 12 15 4" xfId="49408"/>
    <cellStyle name="Note 5 12 16" xfId="25048"/>
    <cellStyle name="Note 5 12 16 2" xfId="25049"/>
    <cellStyle name="Note 5 12 16 3" xfId="25050"/>
    <cellStyle name="Note 5 12 16 4" xfId="49409"/>
    <cellStyle name="Note 5 12 17" xfId="25051"/>
    <cellStyle name="Note 5 12 17 2" xfId="25052"/>
    <cellStyle name="Note 5 12 17 3" xfId="25053"/>
    <cellStyle name="Note 5 12 17 4" xfId="49410"/>
    <cellStyle name="Note 5 12 18" xfId="25054"/>
    <cellStyle name="Note 5 12 18 2" xfId="25055"/>
    <cellStyle name="Note 5 12 18 3" xfId="25056"/>
    <cellStyle name="Note 5 12 18 4" xfId="49411"/>
    <cellStyle name="Note 5 12 19" xfId="25057"/>
    <cellStyle name="Note 5 12 19 2" xfId="25058"/>
    <cellStyle name="Note 5 12 19 3" xfId="25059"/>
    <cellStyle name="Note 5 12 19 4" xfId="49412"/>
    <cellStyle name="Note 5 12 2" xfId="25060"/>
    <cellStyle name="Note 5 12 2 2" xfId="25061"/>
    <cellStyle name="Note 5 12 2 3" xfId="25062"/>
    <cellStyle name="Note 5 12 2 4" xfId="49413"/>
    <cellStyle name="Note 5 12 20" xfId="25063"/>
    <cellStyle name="Note 5 12 20 2" xfId="25064"/>
    <cellStyle name="Note 5 12 20 3" xfId="49414"/>
    <cellStyle name="Note 5 12 20 4" xfId="49415"/>
    <cellStyle name="Note 5 12 21" xfId="49416"/>
    <cellStyle name="Note 5 12 22" xfId="49417"/>
    <cellStyle name="Note 5 12 3" xfId="25065"/>
    <cellStyle name="Note 5 12 3 2" xfId="25066"/>
    <cellStyle name="Note 5 12 3 3" xfId="25067"/>
    <cellStyle name="Note 5 12 3 4" xfId="49418"/>
    <cellStyle name="Note 5 12 4" xfId="25068"/>
    <cellStyle name="Note 5 12 4 2" xfId="25069"/>
    <cellStyle name="Note 5 12 4 3" xfId="25070"/>
    <cellStyle name="Note 5 12 4 4" xfId="49419"/>
    <cellStyle name="Note 5 12 5" xfId="25071"/>
    <cellStyle name="Note 5 12 5 2" xfId="25072"/>
    <cellStyle name="Note 5 12 5 3" xfId="25073"/>
    <cellStyle name="Note 5 12 5 4" xfId="49420"/>
    <cellStyle name="Note 5 12 6" xfId="25074"/>
    <cellStyle name="Note 5 12 6 2" xfId="25075"/>
    <cellStyle name="Note 5 12 6 3" xfId="25076"/>
    <cellStyle name="Note 5 12 6 4" xfId="49421"/>
    <cellStyle name="Note 5 12 7" xfId="25077"/>
    <cellStyle name="Note 5 12 7 2" xfId="25078"/>
    <cellStyle name="Note 5 12 7 3" xfId="25079"/>
    <cellStyle name="Note 5 12 7 4" xfId="49422"/>
    <cellStyle name="Note 5 12 8" xfId="25080"/>
    <cellStyle name="Note 5 12 8 2" xfId="25081"/>
    <cellStyle name="Note 5 12 8 3" xfId="25082"/>
    <cellStyle name="Note 5 12 8 4" xfId="49423"/>
    <cellStyle name="Note 5 12 9" xfId="25083"/>
    <cellStyle name="Note 5 12 9 2" xfId="25084"/>
    <cellStyle name="Note 5 12 9 3" xfId="25085"/>
    <cellStyle name="Note 5 12 9 4" xfId="49424"/>
    <cellStyle name="Note 5 13" xfId="25086"/>
    <cellStyle name="Note 5 13 2" xfId="25087"/>
    <cellStyle name="Note 5 13 2 10" xfId="25088"/>
    <cellStyle name="Note 5 13 2 10 2" xfId="25089"/>
    <cellStyle name="Note 5 13 2 10 3" xfId="25090"/>
    <cellStyle name="Note 5 13 2 10 4" xfId="49425"/>
    <cellStyle name="Note 5 13 2 11" xfId="25091"/>
    <cellStyle name="Note 5 13 2 11 2" xfId="25092"/>
    <cellStyle name="Note 5 13 2 11 3" xfId="25093"/>
    <cellStyle name="Note 5 13 2 11 4" xfId="49426"/>
    <cellStyle name="Note 5 13 2 12" xfId="25094"/>
    <cellStyle name="Note 5 13 2 12 2" xfId="25095"/>
    <cellStyle name="Note 5 13 2 12 3" xfId="25096"/>
    <cellStyle name="Note 5 13 2 12 4" xfId="49427"/>
    <cellStyle name="Note 5 13 2 13" xfId="25097"/>
    <cellStyle name="Note 5 13 2 13 2" xfId="25098"/>
    <cellStyle name="Note 5 13 2 13 3" xfId="25099"/>
    <cellStyle name="Note 5 13 2 13 4" xfId="49428"/>
    <cellStyle name="Note 5 13 2 14" xfId="25100"/>
    <cellStyle name="Note 5 13 2 14 2" xfId="25101"/>
    <cellStyle name="Note 5 13 2 14 3" xfId="25102"/>
    <cellStyle name="Note 5 13 2 14 4" xfId="49429"/>
    <cellStyle name="Note 5 13 2 15" xfId="25103"/>
    <cellStyle name="Note 5 13 2 15 2" xfId="25104"/>
    <cellStyle name="Note 5 13 2 15 3" xfId="25105"/>
    <cellStyle name="Note 5 13 2 15 4" xfId="49430"/>
    <cellStyle name="Note 5 13 2 16" xfId="25106"/>
    <cellStyle name="Note 5 13 2 16 2" xfId="25107"/>
    <cellStyle name="Note 5 13 2 16 3" xfId="25108"/>
    <cellStyle name="Note 5 13 2 16 4" xfId="49431"/>
    <cellStyle name="Note 5 13 2 17" xfId="25109"/>
    <cellStyle name="Note 5 13 2 17 2" xfId="25110"/>
    <cellStyle name="Note 5 13 2 17 3" xfId="25111"/>
    <cellStyle name="Note 5 13 2 17 4" xfId="49432"/>
    <cellStyle name="Note 5 13 2 18" xfId="25112"/>
    <cellStyle name="Note 5 13 2 18 2" xfId="25113"/>
    <cellStyle name="Note 5 13 2 18 3" xfId="25114"/>
    <cellStyle name="Note 5 13 2 18 4" xfId="49433"/>
    <cellStyle name="Note 5 13 2 19" xfId="25115"/>
    <cellStyle name="Note 5 13 2 19 2" xfId="25116"/>
    <cellStyle name="Note 5 13 2 19 3" xfId="25117"/>
    <cellStyle name="Note 5 13 2 19 4" xfId="49434"/>
    <cellStyle name="Note 5 13 2 2" xfId="25118"/>
    <cellStyle name="Note 5 13 2 2 2" xfId="25119"/>
    <cellStyle name="Note 5 13 2 2 3" xfId="25120"/>
    <cellStyle name="Note 5 13 2 2 4" xfId="49435"/>
    <cellStyle name="Note 5 13 2 20" xfId="25121"/>
    <cellStyle name="Note 5 13 2 20 2" xfId="25122"/>
    <cellStyle name="Note 5 13 2 20 3" xfId="49436"/>
    <cellStyle name="Note 5 13 2 20 4" xfId="49437"/>
    <cellStyle name="Note 5 13 2 21" xfId="49438"/>
    <cellStyle name="Note 5 13 2 22" xfId="49439"/>
    <cellStyle name="Note 5 13 2 3" xfId="25123"/>
    <cellStyle name="Note 5 13 2 3 2" xfId="25124"/>
    <cellStyle name="Note 5 13 2 3 3" xfId="25125"/>
    <cellStyle name="Note 5 13 2 3 4" xfId="49440"/>
    <cellStyle name="Note 5 13 2 4" xfId="25126"/>
    <cellStyle name="Note 5 13 2 4 2" xfId="25127"/>
    <cellStyle name="Note 5 13 2 4 3" xfId="25128"/>
    <cellStyle name="Note 5 13 2 4 4" xfId="49441"/>
    <cellStyle name="Note 5 13 2 5" xfId="25129"/>
    <cellStyle name="Note 5 13 2 5 2" xfId="25130"/>
    <cellStyle name="Note 5 13 2 5 3" xfId="25131"/>
    <cellStyle name="Note 5 13 2 5 4" xfId="49442"/>
    <cellStyle name="Note 5 13 2 6" xfId="25132"/>
    <cellStyle name="Note 5 13 2 6 2" xfId="25133"/>
    <cellStyle name="Note 5 13 2 6 3" xfId="25134"/>
    <cellStyle name="Note 5 13 2 6 4" xfId="49443"/>
    <cellStyle name="Note 5 13 2 7" xfId="25135"/>
    <cellStyle name="Note 5 13 2 7 2" xfId="25136"/>
    <cellStyle name="Note 5 13 2 7 3" xfId="25137"/>
    <cellStyle name="Note 5 13 2 7 4" xfId="49444"/>
    <cellStyle name="Note 5 13 2 8" xfId="25138"/>
    <cellStyle name="Note 5 13 2 8 2" xfId="25139"/>
    <cellStyle name="Note 5 13 2 8 3" xfId="25140"/>
    <cellStyle name="Note 5 13 2 8 4" xfId="49445"/>
    <cellStyle name="Note 5 13 2 9" xfId="25141"/>
    <cellStyle name="Note 5 13 2 9 2" xfId="25142"/>
    <cellStyle name="Note 5 13 2 9 3" xfId="25143"/>
    <cellStyle name="Note 5 13 2 9 4" xfId="49446"/>
    <cellStyle name="Note 5 13 3" xfId="49447"/>
    <cellStyle name="Note 5 14" xfId="25144"/>
    <cellStyle name="Note 5 14 2" xfId="25145"/>
    <cellStyle name="Note 5 14 2 10" xfId="25146"/>
    <cellStyle name="Note 5 14 2 10 2" xfId="25147"/>
    <cellStyle name="Note 5 14 2 10 3" xfId="25148"/>
    <cellStyle name="Note 5 14 2 10 4" xfId="49448"/>
    <cellStyle name="Note 5 14 2 11" xfId="25149"/>
    <cellStyle name="Note 5 14 2 11 2" xfId="25150"/>
    <cellStyle name="Note 5 14 2 11 3" xfId="25151"/>
    <cellStyle name="Note 5 14 2 11 4" xfId="49449"/>
    <cellStyle name="Note 5 14 2 12" xfId="25152"/>
    <cellStyle name="Note 5 14 2 12 2" xfId="25153"/>
    <cellStyle name="Note 5 14 2 12 3" xfId="25154"/>
    <cellStyle name="Note 5 14 2 12 4" xfId="49450"/>
    <cellStyle name="Note 5 14 2 13" xfId="25155"/>
    <cellStyle name="Note 5 14 2 13 2" xfId="25156"/>
    <cellStyle name="Note 5 14 2 13 3" xfId="25157"/>
    <cellStyle name="Note 5 14 2 13 4" xfId="49451"/>
    <cellStyle name="Note 5 14 2 14" xfId="25158"/>
    <cellStyle name="Note 5 14 2 14 2" xfId="25159"/>
    <cellStyle name="Note 5 14 2 14 3" xfId="25160"/>
    <cellStyle name="Note 5 14 2 14 4" xfId="49452"/>
    <cellStyle name="Note 5 14 2 15" xfId="25161"/>
    <cellStyle name="Note 5 14 2 15 2" xfId="25162"/>
    <cellStyle name="Note 5 14 2 15 3" xfId="25163"/>
    <cellStyle name="Note 5 14 2 15 4" xfId="49453"/>
    <cellStyle name="Note 5 14 2 16" xfId="25164"/>
    <cellStyle name="Note 5 14 2 16 2" xfId="25165"/>
    <cellStyle name="Note 5 14 2 16 3" xfId="25166"/>
    <cellStyle name="Note 5 14 2 16 4" xfId="49454"/>
    <cellStyle name="Note 5 14 2 17" xfId="25167"/>
    <cellStyle name="Note 5 14 2 17 2" xfId="25168"/>
    <cellStyle name="Note 5 14 2 17 3" xfId="25169"/>
    <cellStyle name="Note 5 14 2 17 4" xfId="49455"/>
    <cellStyle name="Note 5 14 2 18" xfId="25170"/>
    <cellStyle name="Note 5 14 2 18 2" xfId="25171"/>
    <cellStyle name="Note 5 14 2 18 3" xfId="25172"/>
    <cellStyle name="Note 5 14 2 18 4" xfId="49456"/>
    <cellStyle name="Note 5 14 2 19" xfId="25173"/>
    <cellStyle name="Note 5 14 2 19 2" xfId="25174"/>
    <cellStyle name="Note 5 14 2 19 3" xfId="25175"/>
    <cellStyle name="Note 5 14 2 19 4" xfId="49457"/>
    <cellStyle name="Note 5 14 2 2" xfId="25176"/>
    <cellStyle name="Note 5 14 2 2 2" xfId="25177"/>
    <cellStyle name="Note 5 14 2 2 3" xfId="25178"/>
    <cellStyle name="Note 5 14 2 2 4" xfId="49458"/>
    <cellStyle name="Note 5 14 2 20" xfId="25179"/>
    <cellStyle name="Note 5 14 2 20 2" xfId="25180"/>
    <cellStyle name="Note 5 14 2 20 3" xfId="49459"/>
    <cellStyle name="Note 5 14 2 20 4" xfId="49460"/>
    <cellStyle name="Note 5 14 2 21" xfId="49461"/>
    <cellStyle name="Note 5 14 2 22" xfId="49462"/>
    <cellStyle name="Note 5 14 2 3" xfId="25181"/>
    <cellStyle name="Note 5 14 2 3 2" xfId="25182"/>
    <cellStyle name="Note 5 14 2 3 3" xfId="25183"/>
    <cellStyle name="Note 5 14 2 3 4" xfId="49463"/>
    <cellStyle name="Note 5 14 2 4" xfId="25184"/>
    <cellStyle name="Note 5 14 2 4 2" xfId="25185"/>
    <cellStyle name="Note 5 14 2 4 3" xfId="25186"/>
    <cellStyle name="Note 5 14 2 4 4" xfId="49464"/>
    <cellStyle name="Note 5 14 2 5" xfId="25187"/>
    <cellStyle name="Note 5 14 2 5 2" xfId="25188"/>
    <cellStyle name="Note 5 14 2 5 3" xfId="25189"/>
    <cellStyle name="Note 5 14 2 5 4" xfId="49465"/>
    <cellStyle name="Note 5 14 2 6" xfId="25190"/>
    <cellStyle name="Note 5 14 2 6 2" xfId="25191"/>
    <cellStyle name="Note 5 14 2 6 3" xfId="25192"/>
    <cellStyle name="Note 5 14 2 6 4" xfId="49466"/>
    <cellStyle name="Note 5 14 2 7" xfId="25193"/>
    <cellStyle name="Note 5 14 2 7 2" xfId="25194"/>
    <cellStyle name="Note 5 14 2 7 3" xfId="25195"/>
    <cellStyle name="Note 5 14 2 7 4" xfId="49467"/>
    <cellStyle name="Note 5 14 2 8" xfId="25196"/>
    <cellStyle name="Note 5 14 2 8 2" xfId="25197"/>
    <cellStyle name="Note 5 14 2 8 3" xfId="25198"/>
    <cellStyle name="Note 5 14 2 8 4" xfId="49468"/>
    <cellStyle name="Note 5 14 2 9" xfId="25199"/>
    <cellStyle name="Note 5 14 2 9 2" xfId="25200"/>
    <cellStyle name="Note 5 14 2 9 3" xfId="25201"/>
    <cellStyle name="Note 5 14 2 9 4" xfId="49469"/>
    <cellStyle name="Note 5 14 3" xfId="49470"/>
    <cellStyle name="Note 5 15" xfId="25202"/>
    <cellStyle name="Note 5 15 2" xfId="25203"/>
    <cellStyle name="Note 5 15 2 10" xfId="25204"/>
    <cellStyle name="Note 5 15 2 10 2" xfId="25205"/>
    <cellStyle name="Note 5 15 2 10 3" xfId="25206"/>
    <cellStyle name="Note 5 15 2 10 4" xfId="49471"/>
    <cellStyle name="Note 5 15 2 11" xfId="25207"/>
    <cellStyle name="Note 5 15 2 11 2" xfId="25208"/>
    <cellStyle name="Note 5 15 2 11 3" xfId="25209"/>
    <cellStyle name="Note 5 15 2 11 4" xfId="49472"/>
    <cellStyle name="Note 5 15 2 12" xfId="25210"/>
    <cellStyle name="Note 5 15 2 12 2" xfId="25211"/>
    <cellStyle name="Note 5 15 2 12 3" xfId="25212"/>
    <cellStyle name="Note 5 15 2 12 4" xfId="49473"/>
    <cellStyle name="Note 5 15 2 13" xfId="25213"/>
    <cellStyle name="Note 5 15 2 13 2" xfId="25214"/>
    <cellStyle name="Note 5 15 2 13 3" xfId="25215"/>
    <cellStyle name="Note 5 15 2 13 4" xfId="49474"/>
    <cellStyle name="Note 5 15 2 14" xfId="25216"/>
    <cellStyle name="Note 5 15 2 14 2" xfId="25217"/>
    <cellStyle name="Note 5 15 2 14 3" xfId="25218"/>
    <cellStyle name="Note 5 15 2 14 4" xfId="49475"/>
    <cellStyle name="Note 5 15 2 15" xfId="25219"/>
    <cellStyle name="Note 5 15 2 15 2" xfId="25220"/>
    <cellStyle name="Note 5 15 2 15 3" xfId="25221"/>
    <cellStyle name="Note 5 15 2 15 4" xfId="49476"/>
    <cellStyle name="Note 5 15 2 16" xfId="25222"/>
    <cellStyle name="Note 5 15 2 16 2" xfId="25223"/>
    <cellStyle name="Note 5 15 2 16 3" xfId="25224"/>
    <cellStyle name="Note 5 15 2 16 4" xfId="49477"/>
    <cellStyle name="Note 5 15 2 17" xfId="25225"/>
    <cellStyle name="Note 5 15 2 17 2" xfId="25226"/>
    <cellStyle name="Note 5 15 2 17 3" xfId="25227"/>
    <cellStyle name="Note 5 15 2 17 4" xfId="49478"/>
    <cellStyle name="Note 5 15 2 18" xfId="25228"/>
    <cellStyle name="Note 5 15 2 18 2" xfId="25229"/>
    <cellStyle name="Note 5 15 2 18 3" xfId="25230"/>
    <cellStyle name="Note 5 15 2 18 4" xfId="49479"/>
    <cellStyle name="Note 5 15 2 19" xfId="25231"/>
    <cellStyle name="Note 5 15 2 19 2" xfId="25232"/>
    <cellStyle name="Note 5 15 2 19 3" xfId="25233"/>
    <cellStyle name="Note 5 15 2 19 4" xfId="49480"/>
    <cellStyle name="Note 5 15 2 2" xfId="25234"/>
    <cellStyle name="Note 5 15 2 2 2" xfId="25235"/>
    <cellStyle name="Note 5 15 2 2 3" xfId="25236"/>
    <cellStyle name="Note 5 15 2 2 4" xfId="49481"/>
    <cellStyle name="Note 5 15 2 20" xfId="25237"/>
    <cellStyle name="Note 5 15 2 20 2" xfId="25238"/>
    <cellStyle name="Note 5 15 2 20 3" xfId="49482"/>
    <cellStyle name="Note 5 15 2 20 4" xfId="49483"/>
    <cellStyle name="Note 5 15 2 21" xfId="49484"/>
    <cellStyle name="Note 5 15 2 22" xfId="49485"/>
    <cellStyle name="Note 5 15 2 3" xfId="25239"/>
    <cellStyle name="Note 5 15 2 3 2" xfId="25240"/>
    <cellStyle name="Note 5 15 2 3 3" xfId="25241"/>
    <cellStyle name="Note 5 15 2 3 4" xfId="49486"/>
    <cellStyle name="Note 5 15 2 4" xfId="25242"/>
    <cellStyle name="Note 5 15 2 4 2" xfId="25243"/>
    <cellStyle name="Note 5 15 2 4 3" xfId="25244"/>
    <cellStyle name="Note 5 15 2 4 4" xfId="49487"/>
    <cellStyle name="Note 5 15 2 5" xfId="25245"/>
    <cellStyle name="Note 5 15 2 5 2" xfId="25246"/>
    <cellStyle name="Note 5 15 2 5 3" xfId="25247"/>
    <cellStyle name="Note 5 15 2 5 4" xfId="49488"/>
    <cellStyle name="Note 5 15 2 6" xfId="25248"/>
    <cellStyle name="Note 5 15 2 6 2" xfId="25249"/>
    <cellStyle name="Note 5 15 2 6 3" xfId="25250"/>
    <cellStyle name="Note 5 15 2 6 4" xfId="49489"/>
    <cellStyle name="Note 5 15 2 7" xfId="25251"/>
    <cellStyle name="Note 5 15 2 7 2" xfId="25252"/>
    <cellStyle name="Note 5 15 2 7 3" xfId="25253"/>
    <cellStyle name="Note 5 15 2 7 4" xfId="49490"/>
    <cellStyle name="Note 5 15 2 8" xfId="25254"/>
    <cellStyle name="Note 5 15 2 8 2" xfId="25255"/>
    <cellStyle name="Note 5 15 2 8 3" xfId="25256"/>
    <cellStyle name="Note 5 15 2 8 4" xfId="49491"/>
    <cellStyle name="Note 5 15 2 9" xfId="25257"/>
    <cellStyle name="Note 5 15 2 9 2" xfId="25258"/>
    <cellStyle name="Note 5 15 2 9 3" xfId="25259"/>
    <cellStyle name="Note 5 15 2 9 4" xfId="49492"/>
    <cellStyle name="Note 5 15 3" xfId="49493"/>
    <cellStyle name="Note 5 16" xfId="25260"/>
    <cellStyle name="Note 5 16 10" xfId="25261"/>
    <cellStyle name="Note 5 16 10 2" xfId="25262"/>
    <cellStyle name="Note 5 16 10 3" xfId="25263"/>
    <cellStyle name="Note 5 16 10 4" xfId="49494"/>
    <cellStyle name="Note 5 16 11" xfId="25264"/>
    <cellStyle name="Note 5 16 11 2" xfId="25265"/>
    <cellStyle name="Note 5 16 11 3" xfId="25266"/>
    <cellStyle name="Note 5 16 11 4" xfId="49495"/>
    <cellStyle name="Note 5 16 12" xfId="25267"/>
    <cellStyle name="Note 5 16 12 2" xfId="25268"/>
    <cellStyle name="Note 5 16 12 3" xfId="25269"/>
    <cellStyle name="Note 5 16 12 4" xfId="49496"/>
    <cellStyle name="Note 5 16 13" xfId="25270"/>
    <cellStyle name="Note 5 16 13 2" xfId="25271"/>
    <cellStyle name="Note 5 16 13 3" xfId="25272"/>
    <cellStyle name="Note 5 16 13 4" xfId="49497"/>
    <cellStyle name="Note 5 16 14" xfId="25273"/>
    <cellStyle name="Note 5 16 14 2" xfId="25274"/>
    <cellStyle name="Note 5 16 14 3" xfId="25275"/>
    <cellStyle name="Note 5 16 14 4" xfId="49498"/>
    <cellStyle name="Note 5 16 15" xfId="25276"/>
    <cellStyle name="Note 5 16 15 2" xfId="25277"/>
    <cellStyle name="Note 5 16 15 3" xfId="25278"/>
    <cellStyle name="Note 5 16 15 4" xfId="49499"/>
    <cellStyle name="Note 5 16 16" xfId="25279"/>
    <cellStyle name="Note 5 16 16 2" xfId="25280"/>
    <cellStyle name="Note 5 16 16 3" xfId="25281"/>
    <cellStyle name="Note 5 16 16 4" xfId="49500"/>
    <cellStyle name="Note 5 16 17" xfId="25282"/>
    <cellStyle name="Note 5 16 17 2" xfId="25283"/>
    <cellStyle name="Note 5 16 17 3" xfId="25284"/>
    <cellStyle name="Note 5 16 17 4" xfId="49501"/>
    <cellStyle name="Note 5 16 18" xfId="25285"/>
    <cellStyle name="Note 5 16 18 2" xfId="25286"/>
    <cellStyle name="Note 5 16 18 3" xfId="25287"/>
    <cellStyle name="Note 5 16 18 4" xfId="49502"/>
    <cellStyle name="Note 5 16 19" xfId="25288"/>
    <cellStyle name="Note 5 16 19 2" xfId="25289"/>
    <cellStyle name="Note 5 16 19 3" xfId="25290"/>
    <cellStyle name="Note 5 16 19 4" xfId="49503"/>
    <cellStyle name="Note 5 16 2" xfId="25291"/>
    <cellStyle name="Note 5 16 2 2" xfId="25292"/>
    <cellStyle name="Note 5 16 2 3" xfId="25293"/>
    <cellStyle name="Note 5 16 2 4" xfId="49504"/>
    <cellStyle name="Note 5 16 20" xfId="25294"/>
    <cellStyle name="Note 5 16 20 2" xfId="25295"/>
    <cellStyle name="Note 5 16 20 3" xfId="49505"/>
    <cellStyle name="Note 5 16 20 4" xfId="49506"/>
    <cellStyle name="Note 5 16 21" xfId="49507"/>
    <cellStyle name="Note 5 16 22" xfId="49508"/>
    <cellStyle name="Note 5 16 3" xfId="25296"/>
    <cellStyle name="Note 5 16 3 2" xfId="25297"/>
    <cellStyle name="Note 5 16 3 3" xfId="25298"/>
    <cellStyle name="Note 5 16 3 4" xfId="49509"/>
    <cellStyle name="Note 5 16 4" xfId="25299"/>
    <cellStyle name="Note 5 16 4 2" xfId="25300"/>
    <cellStyle name="Note 5 16 4 3" xfId="25301"/>
    <cellStyle name="Note 5 16 4 4" xfId="49510"/>
    <cellStyle name="Note 5 16 5" xfId="25302"/>
    <cellStyle name="Note 5 16 5 2" xfId="25303"/>
    <cellStyle name="Note 5 16 5 3" xfId="25304"/>
    <cellStyle name="Note 5 16 5 4" xfId="49511"/>
    <cellStyle name="Note 5 16 6" xfId="25305"/>
    <cellStyle name="Note 5 16 6 2" xfId="25306"/>
    <cellStyle name="Note 5 16 6 3" xfId="25307"/>
    <cellStyle name="Note 5 16 6 4" xfId="49512"/>
    <cellStyle name="Note 5 16 7" xfId="25308"/>
    <cellStyle name="Note 5 16 7 2" xfId="25309"/>
    <cellStyle name="Note 5 16 7 3" xfId="25310"/>
    <cellStyle name="Note 5 16 7 4" xfId="49513"/>
    <cellStyle name="Note 5 16 8" xfId="25311"/>
    <cellStyle name="Note 5 16 8 2" xfId="25312"/>
    <cellStyle name="Note 5 16 8 3" xfId="25313"/>
    <cellStyle name="Note 5 16 8 4" xfId="49514"/>
    <cellStyle name="Note 5 16 9" xfId="25314"/>
    <cellStyle name="Note 5 16 9 2" xfId="25315"/>
    <cellStyle name="Note 5 16 9 3" xfId="25316"/>
    <cellStyle name="Note 5 16 9 4" xfId="49515"/>
    <cellStyle name="Note 5 17" xfId="25317"/>
    <cellStyle name="Note 5 17 10" xfId="25318"/>
    <cellStyle name="Note 5 17 10 2" xfId="25319"/>
    <cellStyle name="Note 5 17 10 3" xfId="25320"/>
    <cellStyle name="Note 5 17 10 4" xfId="49516"/>
    <cellStyle name="Note 5 17 11" xfId="25321"/>
    <cellStyle name="Note 5 17 11 2" xfId="25322"/>
    <cellStyle name="Note 5 17 11 3" xfId="25323"/>
    <cellStyle name="Note 5 17 11 4" xfId="49517"/>
    <cellStyle name="Note 5 17 12" xfId="25324"/>
    <cellStyle name="Note 5 17 12 2" xfId="25325"/>
    <cellStyle name="Note 5 17 12 3" xfId="25326"/>
    <cellStyle name="Note 5 17 12 4" xfId="49518"/>
    <cellStyle name="Note 5 17 13" xfId="25327"/>
    <cellStyle name="Note 5 17 13 2" xfId="25328"/>
    <cellStyle name="Note 5 17 13 3" xfId="25329"/>
    <cellStyle name="Note 5 17 13 4" xfId="49519"/>
    <cellStyle name="Note 5 17 14" xfId="25330"/>
    <cellStyle name="Note 5 17 14 2" xfId="25331"/>
    <cellStyle name="Note 5 17 14 3" xfId="25332"/>
    <cellStyle name="Note 5 17 14 4" xfId="49520"/>
    <cellStyle name="Note 5 17 15" xfId="25333"/>
    <cellStyle name="Note 5 17 15 2" xfId="25334"/>
    <cellStyle name="Note 5 17 15 3" xfId="25335"/>
    <cellStyle name="Note 5 17 15 4" xfId="49521"/>
    <cellStyle name="Note 5 17 16" xfId="25336"/>
    <cellStyle name="Note 5 17 16 2" xfId="25337"/>
    <cellStyle name="Note 5 17 16 3" xfId="25338"/>
    <cellStyle name="Note 5 17 16 4" xfId="49522"/>
    <cellStyle name="Note 5 17 17" xfId="25339"/>
    <cellStyle name="Note 5 17 17 2" xfId="25340"/>
    <cellStyle name="Note 5 17 17 3" xfId="25341"/>
    <cellStyle name="Note 5 17 17 4" xfId="49523"/>
    <cellStyle name="Note 5 17 18" xfId="25342"/>
    <cellStyle name="Note 5 17 18 2" xfId="25343"/>
    <cellStyle name="Note 5 17 18 3" xfId="25344"/>
    <cellStyle name="Note 5 17 18 4" xfId="49524"/>
    <cellStyle name="Note 5 17 19" xfId="25345"/>
    <cellStyle name="Note 5 17 19 2" xfId="25346"/>
    <cellStyle name="Note 5 17 19 3" xfId="25347"/>
    <cellStyle name="Note 5 17 19 4" xfId="49525"/>
    <cellStyle name="Note 5 17 2" xfId="25348"/>
    <cellStyle name="Note 5 17 2 2" xfId="25349"/>
    <cellStyle name="Note 5 17 2 3" xfId="25350"/>
    <cellStyle name="Note 5 17 2 4" xfId="49526"/>
    <cellStyle name="Note 5 17 20" xfId="25351"/>
    <cellStyle name="Note 5 17 20 2" xfId="25352"/>
    <cellStyle name="Note 5 17 20 3" xfId="49527"/>
    <cellStyle name="Note 5 17 20 4" xfId="49528"/>
    <cellStyle name="Note 5 17 21" xfId="49529"/>
    <cellStyle name="Note 5 17 22" xfId="49530"/>
    <cellStyle name="Note 5 17 3" xfId="25353"/>
    <cellStyle name="Note 5 17 3 2" xfId="25354"/>
    <cellStyle name="Note 5 17 3 3" xfId="25355"/>
    <cellStyle name="Note 5 17 3 4" xfId="49531"/>
    <cellStyle name="Note 5 17 4" xfId="25356"/>
    <cellStyle name="Note 5 17 4 2" xfId="25357"/>
    <cellStyle name="Note 5 17 4 3" xfId="25358"/>
    <cellStyle name="Note 5 17 4 4" xfId="49532"/>
    <cellStyle name="Note 5 17 5" xfId="25359"/>
    <cellStyle name="Note 5 17 5 2" xfId="25360"/>
    <cellStyle name="Note 5 17 5 3" xfId="25361"/>
    <cellStyle name="Note 5 17 5 4" xfId="49533"/>
    <cellStyle name="Note 5 17 6" xfId="25362"/>
    <cellStyle name="Note 5 17 6 2" xfId="25363"/>
    <cellStyle name="Note 5 17 6 3" xfId="25364"/>
    <cellStyle name="Note 5 17 6 4" xfId="49534"/>
    <cellStyle name="Note 5 17 7" xfId="25365"/>
    <cellStyle name="Note 5 17 7 2" xfId="25366"/>
    <cellStyle name="Note 5 17 7 3" xfId="25367"/>
    <cellStyle name="Note 5 17 7 4" xfId="49535"/>
    <cellStyle name="Note 5 17 8" xfId="25368"/>
    <cellStyle name="Note 5 17 8 2" xfId="25369"/>
    <cellStyle name="Note 5 17 8 3" xfId="25370"/>
    <cellStyle name="Note 5 17 8 4" xfId="49536"/>
    <cellStyle name="Note 5 17 9" xfId="25371"/>
    <cellStyle name="Note 5 17 9 2" xfId="25372"/>
    <cellStyle name="Note 5 17 9 3" xfId="25373"/>
    <cellStyle name="Note 5 17 9 4" xfId="49537"/>
    <cellStyle name="Note 5 18" xfId="25374"/>
    <cellStyle name="Note 5 18 10" xfId="25375"/>
    <cellStyle name="Note 5 18 10 2" xfId="25376"/>
    <cellStyle name="Note 5 18 10 3" xfId="25377"/>
    <cellStyle name="Note 5 18 10 4" xfId="49538"/>
    <cellStyle name="Note 5 18 11" xfId="25378"/>
    <cellStyle name="Note 5 18 11 2" xfId="25379"/>
    <cellStyle name="Note 5 18 11 3" xfId="25380"/>
    <cellStyle name="Note 5 18 11 4" xfId="49539"/>
    <cellStyle name="Note 5 18 12" xfId="25381"/>
    <cellStyle name="Note 5 18 12 2" xfId="25382"/>
    <cellStyle name="Note 5 18 12 3" xfId="25383"/>
    <cellStyle name="Note 5 18 12 4" xfId="49540"/>
    <cellStyle name="Note 5 18 13" xfId="25384"/>
    <cellStyle name="Note 5 18 13 2" xfId="25385"/>
    <cellStyle name="Note 5 18 13 3" xfId="25386"/>
    <cellStyle name="Note 5 18 13 4" xfId="49541"/>
    <cellStyle name="Note 5 18 14" xfId="25387"/>
    <cellStyle name="Note 5 18 14 2" xfId="25388"/>
    <cellStyle name="Note 5 18 14 3" xfId="25389"/>
    <cellStyle name="Note 5 18 14 4" xfId="49542"/>
    <cellStyle name="Note 5 18 15" xfId="25390"/>
    <cellStyle name="Note 5 18 15 2" xfId="25391"/>
    <cellStyle name="Note 5 18 15 3" xfId="25392"/>
    <cellStyle name="Note 5 18 15 4" xfId="49543"/>
    <cellStyle name="Note 5 18 16" xfId="25393"/>
    <cellStyle name="Note 5 18 16 2" xfId="25394"/>
    <cellStyle name="Note 5 18 16 3" xfId="25395"/>
    <cellStyle name="Note 5 18 16 4" xfId="49544"/>
    <cellStyle name="Note 5 18 17" xfId="25396"/>
    <cellStyle name="Note 5 18 17 2" xfId="25397"/>
    <cellStyle name="Note 5 18 17 3" xfId="25398"/>
    <cellStyle name="Note 5 18 17 4" xfId="49545"/>
    <cellStyle name="Note 5 18 18" xfId="25399"/>
    <cellStyle name="Note 5 18 18 2" xfId="25400"/>
    <cellStyle name="Note 5 18 18 3" xfId="25401"/>
    <cellStyle name="Note 5 18 18 4" xfId="49546"/>
    <cellStyle name="Note 5 18 19" xfId="25402"/>
    <cellStyle name="Note 5 18 19 2" xfId="25403"/>
    <cellStyle name="Note 5 18 19 3" xfId="25404"/>
    <cellStyle name="Note 5 18 19 4" xfId="49547"/>
    <cellStyle name="Note 5 18 2" xfId="25405"/>
    <cellStyle name="Note 5 18 2 2" xfId="25406"/>
    <cellStyle name="Note 5 18 2 3" xfId="25407"/>
    <cellStyle name="Note 5 18 2 4" xfId="49548"/>
    <cellStyle name="Note 5 18 20" xfId="25408"/>
    <cellStyle name="Note 5 18 20 2" xfId="25409"/>
    <cellStyle name="Note 5 18 20 3" xfId="49549"/>
    <cellStyle name="Note 5 18 20 4" xfId="49550"/>
    <cellStyle name="Note 5 18 21" xfId="49551"/>
    <cellStyle name="Note 5 18 22" xfId="49552"/>
    <cellStyle name="Note 5 18 3" xfId="25410"/>
    <cellStyle name="Note 5 18 3 2" xfId="25411"/>
    <cellStyle name="Note 5 18 3 3" xfId="25412"/>
    <cellStyle name="Note 5 18 3 4" xfId="49553"/>
    <cellStyle name="Note 5 18 4" xfId="25413"/>
    <cellStyle name="Note 5 18 4 2" xfId="25414"/>
    <cellStyle name="Note 5 18 4 3" xfId="25415"/>
    <cellStyle name="Note 5 18 4 4" xfId="49554"/>
    <cellStyle name="Note 5 18 5" xfId="25416"/>
    <cellStyle name="Note 5 18 5 2" xfId="25417"/>
    <cellStyle name="Note 5 18 5 3" xfId="25418"/>
    <cellStyle name="Note 5 18 5 4" xfId="49555"/>
    <cellStyle name="Note 5 18 6" xfId="25419"/>
    <cellStyle name="Note 5 18 6 2" xfId="25420"/>
    <cellStyle name="Note 5 18 6 3" xfId="25421"/>
    <cellStyle name="Note 5 18 6 4" xfId="49556"/>
    <cellStyle name="Note 5 18 7" xfId="25422"/>
    <cellStyle name="Note 5 18 7 2" xfId="25423"/>
    <cellStyle name="Note 5 18 7 3" xfId="25424"/>
    <cellStyle name="Note 5 18 7 4" xfId="49557"/>
    <cellStyle name="Note 5 18 8" xfId="25425"/>
    <cellStyle name="Note 5 18 8 2" xfId="25426"/>
    <cellStyle name="Note 5 18 8 3" xfId="25427"/>
    <cellStyle name="Note 5 18 8 4" xfId="49558"/>
    <cellStyle name="Note 5 18 9" xfId="25428"/>
    <cellStyle name="Note 5 18 9 2" xfId="25429"/>
    <cellStyle name="Note 5 18 9 3" xfId="25430"/>
    <cellStyle name="Note 5 18 9 4" xfId="49559"/>
    <cellStyle name="Note 5 19" xfId="25431"/>
    <cellStyle name="Note 5 19 10" xfId="25432"/>
    <cellStyle name="Note 5 19 10 2" xfId="25433"/>
    <cellStyle name="Note 5 19 10 3" xfId="25434"/>
    <cellStyle name="Note 5 19 10 4" xfId="49560"/>
    <cellStyle name="Note 5 19 11" xfId="25435"/>
    <cellStyle name="Note 5 19 11 2" xfId="25436"/>
    <cellStyle name="Note 5 19 11 3" xfId="25437"/>
    <cellStyle name="Note 5 19 11 4" xfId="49561"/>
    <cellStyle name="Note 5 19 12" xfId="25438"/>
    <cellStyle name="Note 5 19 12 2" xfId="25439"/>
    <cellStyle name="Note 5 19 12 3" xfId="25440"/>
    <cellStyle name="Note 5 19 12 4" xfId="49562"/>
    <cellStyle name="Note 5 19 13" xfId="25441"/>
    <cellStyle name="Note 5 19 13 2" xfId="25442"/>
    <cellStyle name="Note 5 19 13 3" xfId="25443"/>
    <cellStyle name="Note 5 19 13 4" xfId="49563"/>
    <cellStyle name="Note 5 19 14" xfId="25444"/>
    <cellStyle name="Note 5 19 14 2" xfId="25445"/>
    <cellStyle name="Note 5 19 14 3" xfId="25446"/>
    <cellStyle name="Note 5 19 14 4" xfId="49564"/>
    <cellStyle name="Note 5 19 15" xfId="25447"/>
    <cellStyle name="Note 5 19 15 2" xfId="25448"/>
    <cellStyle name="Note 5 19 15 3" xfId="25449"/>
    <cellStyle name="Note 5 19 15 4" xfId="49565"/>
    <cellStyle name="Note 5 19 16" xfId="25450"/>
    <cellStyle name="Note 5 19 16 2" xfId="25451"/>
    <cellStyle name="Note 5 19 16 3" xfId="25452"/>
    <cellStyle name="Note 5 19 16 4" xfId="49566"/>
    <cellStyle name="Note 5 19 17" xfId="25453"/>
    <cellStyle name="Note 5 19 17 2" xfId="25454"/>
    <cellStyle name="Note 5 19 17 3" xfId="25455"/>
    <cellStyle name="Note 5 19 17 4" xfId="49567"/>
    <cellStyle name="Note 5 19 18" xfId="25456"/>
    <cellStyle name="Note 5 19 18 2" xfId="25457"/>
    <cellStyle name="Note 5 19 18 3" xfId="25458"/>
    <cellStyle name="Note 5 19 18 4" xfId="49568"/>
    <cellStyle name="Note 5 19 19" xfId="25459"/>
    <cellStyle name="Note 5 19 19 2" xfId="25460"/>
    <cellStyle name="Note 5 19 19 3" xfId="25461"/>
    <cellStyle name="Note 5 19 19 4" xfId="49569"/>
    <cellStyle name="Note 5 19 2" xfId="25462"/>
    <cellStyle name="Note 5 19 2 2" xfId="25463"/>
    <cellStyle name="Note 5 19 2 3" xfId="25464"/>
    <cellStyle name="Note 5 19 2 4" xfId="49570"/>
    <cellStyle name="Note 5 19 20" xfId="25465"/>
    <cellStyle name="Note 5 19 20 2" xfId="25466"/>
    <cellStyle name="Note 5 19 20 3" xfId="49571"/>
    <cellStyle name="Note 5 19 20 4" xfId="49572"/>
    <cellStyle name="Note 5 19 21" xfId="49573"/>
    <cellStyle name="Note 5 19 22" xfId="49574"/>
    <cellStyle name="Note 5 19 3" xfId="25467"/>
    <cellStyle name="Note 5 19 3 2" xfId="25468"/>
    <cellStyle name="Note 5 19 3 3" xfId="25469"/>
    <cellStyle name="Note 5 19 3 4" xfId="49575"/>
    <cellStyle name="Note 5 19 4" xfId="25470"/>
    <cellStyle name="Note 5 19 4 2" xfId="25471"/>
    <cellStyle name="Note 5 19 4 3" xfId="25472"/>
    <cellStyle name="Note 5 19 4 4" xfId="49576"/>
    <cellStyle name="Note 5 19 5" xfId="25473"/>
    <cellStyle name="Note 5 19 5 2" xfId="25474"/>
    <cellStyle name="Note 5 19 5 3" xfId="25475"/>
    <cellStyle name="Note 5 19 5 4" xfId="49577"/>
    <cellStyle name="Note 5 19 6" xfId="25476"/>
    <cellStyle name="Note 5 19 6 2" xfId="25477"/>
    <cellStyle name="Note 5 19 6 3" xfId="25478"/>
    <cellStyle name="Note 5 19 6 4" xfId="49578"/>
    <cellStyle name="Note 5 19 7" xfId="25479"/>
    <cellStyle name="Note 5 19 7 2" xfId="25480"/>
    <cellStyle name="Note 5 19 7 3" xfId="25481"/>
    <cellStyle name="Note 5 19 7 4" xfId="49579"/>
    <cellStyle name="Note 5 19 8" xfId="25482"/>
    <cellStyle name="Note 5 19 8 2" xfId="25483"/>
    <cellStyle name="Note 5 19 8 3" xfId="25484"/>
    <cellStyle name="Note 5 19 8 4" xfId="49580"/>
    <cellStyle name="Note 5 19 9" xfId="25485"/>
    <cellStyle name="Note 5 19 9 2" xfId="25486"/>
    <cellStyle name="Note 5 19 9 3" xfId="25487"/>
    <cellStyle name="Note 5 19 9 4" xfId="49581"/>
    <cellStyle name="Note 5 2" xfId="25488"/>
    <cellStyle name="Note 5 2 10" xfId="25489"/>
    <cellStyle name="Note 5 2 10 2" xfId="25490"/>
    <cellStyle name="Note 5 2 10 3" xfId="25491"/>
    <cellStyle name="Note 5 2 10 4" xfId="49582"/>
    <cellStyle name="Note 5 2 11" xfId="25492"/>
    <cellStyle name="Note 5 2 11 2" xfId="25493"/>
    <cellStyle name="Note 5 2 11 3" xfId="25494"/>
    <cellStyle name="Note 5 2 11 4" xfId="49583"/>
    <cellStyle name="Note 5 2 12" xfId="25495"/>
    <cellStyle name="Note 5 2 12 2" xfId="25496"/>
    <cellStyle name="Note 5 2 12 3" xfId="25497"/>
    <cellStyle name="Note 5 2 12 4" xfId="49584"/>
    <cellStyle name="Note 5 2 13" xfId="25498"/>
    <cellStyle name="Note 5 2 13 2" xfId="25499"/>
    <cellStyle name="Note 5 2 13 3" xfId="25500"/>
    <cellStyle name="Note 5 2 13 4" xfId="49585"/>
    <cellStyle name="Note 5 2 14" xfId="25501"/>
    <cellStyle name="Note 5 2 14 2" xfId="25502"/>
    <cellStyle name="Note 5 2 14 3" xfId="25503"/>
    <cellStyle name="Note 5 2 14 4" xfId="49586"/>
    <cellStyle name="Note 5 2 15" xfId="25504"/>
    <cellStyle name="Note 5 2 15 2" xfId="25505"/>
    <cellStyle name="Note 5 2 15 3" xfId="25506"/>
    <cellStyle name="Note 5 2 15 4" xfId="49587"/>
    <cellStyle name="Note 5 2 16" xfId="25507"/>
    <cellStyle name="Note 5 2 16 2" xfId="25508"/>
    <cellStyle name="Note 5 2 16 3" xfId="25509"/>
    <cellStyle name="Note 5 2 16 4" xfId="49588"/>
    <cellStyle name="Note 5 2 17" xfId="25510"/>
    <cellStyle name="Note 5 2 17 2" xfId="25511"/>
    <cellStyle name="Note 5 2 17 3" xfId="25512"/>
    <cellStyle name="Note 5 2 17 4" xfId="49589"/>
    <cellStyle name="Note 5 2 18" xfId="25513"/>
    <cellStyle name="Note 5 2 18 2" xfId="25514"/>
    <cellStyle name="Note 5 2 18 3" xfId="25515"/>
    <cellStyle name="Note 5 2 18 4" xfId="49590"/>
    <cellStyle name="Note 5 2 19" xfId="25516"/>
    <cellStyle name="Note 5 2 19 2" xfId="25517"/>
    <cellStyle name="Note 5 2 19 3" xfId="25518"/>
    <cellStyle name="Note 5 2 19 4" xfId="49591"/>
    <cellStyle name="Note 5 2 2" xfId="25519"/>
    <cellStyle name="Note 5 2 2 10" xfId="25520"/>
    <cellStyle name="Note 5 2 2 10 2" xfId="25521"/>
    <cellStyle name="Note 5 2 2 10 3" xfId="25522"/>
    <cellStyle name="Note 5 2 2 10 4" xfId="49592"/>
    <cellStyle name="Note 5 2 2 11" xfId="25523"/>
    <cellStyle name="Note 5 2 2 11 2" xfId="25524"/>
    <cellStyle name="Note 5 2 2 11 3" xfId="25525"/>
    <cellStyle name="Note 5 2 2 11 4" xfId="49593"/>
    <cellStyle name="Note 5 2 2 12" xfId="25526"/>
    <cellStyle name="Note 5 2 2 12 2" xfId="25527"/>
    <cellStyle name="Note 5 2 2 12 3" xfId="25528"/>
    <cellStyle name="Note 5 2 2 12 4" xfId="49594"/>
    <cellStyle name="Note 5 2 2 13" xfId="25529"/>
    <cellStyle name="Note 5 2 2 13 2" xfId="25530"/>
    <cellStyle name="Note 5 2 2 13 3" xfId="25531"/>
    <cellStyle name="Note 5 2 2 13 4" xfId="49595"/>
    <cellStyle name="Note 5 2 2 14" xfId="25532"/>
    <cellStyle name="Note 5 2 2 14 2" xfId="25533"/>
    <cellStyle name="Note 5 2 2 14 3" xfId="25534"/>
    <cellStyle name="Note 5 2 2 14 4" xfId="49596"/>
    <cellStyle name="Note 5 2 2 15" xfId="25535"/>
    <cellStyle name="Note 5 2 2 15 2" xfId="25536"/>
    <cellStyle name="Note 5 2 2 15 3" xfId="25537"/>
    <cellStyle name="Note 5 2 2 15 4" xfId="49597"/>
    <cellStyle name="Note 5 2 2 16" xfId="25538"/>
    <cellStyle name="Note 5 2 2 16 2" xfId="25539"/>
    <cellStyle name="Note 5 2 2 16 3" xfId="25540"/>
    <cellStyle name="Note 5 2 2 16 4" xfId="49598"/>
    <cellStyle name="Note 5 2 2 17" xfId="25541"/>
    <cellStyle name="Note 5 2 2 17 2" xfId="25542"/>
    <cellStyle name="Note 5 2 2 17 3" xfId="25543"/>
    <cellStyle name="Note 5 2 2 17 4" xfId="49599"/>
    <cellStyle name="Note 5 2 2 18" xfId="25544"/>
    <cellStyle name="Note 5 2 2 18 2" xfId="25545"/>
    <cellStyle name="Note 5 2 2 18 3" xfId="25546"/>
    <cellStyle name="Note 5 2 2 18 4" xfId="49600"/>
    <cellStyle name="Note 5 2 2 19" xfId="25547"/>
    <cellStyle name="Note 5 2 2 19 2" xfId="25548"/>
    <cellStyle name="Note 5 2 2 19 3" xfId="25549"/>
    <cellStyle name="Note 5 2 2 19 4" xfId="49601"/>
    <cellStyle name="Note 5 2 2 2" xfId="25550"/>
    <cellStyle name="Note 5 2 2 2 10" xfId="25551"/>
    <cellStyle name="Note 5 2 2 2 10 2" xfId="25552"/>
    <cellStyle name="Note 5 2 2 2 10 3" xfId="25553"/>
    <cellStyle name="Note 5 2 2 2 10 4" xfId="49602"/>
    <cellStyle name="Note 5 2 2 2 11" xfId="25554"/>
    <cellStyle name="Note 5 2 2 2 11 2" xfId="25555"/>
    <cellStyle name="Note 5 2 2 2 11 3" xfId="25556"/>
    <cellStyle name="Note 5 2 2 2 11 4" xfId="49603"/>
    <cellStyle name="Note 5 2 2 2 12" xfId="25557"/>
    <cellStyle name="Note 5 2 2 2 12 2" xfId="25558"/>
    <cellStyle name="Note 5 2 2 2 12 3" xfId="25559"/>
    <cellStyle name="Note 5 2 2 2 12 4" xfId="49604"/>
    <cellStyle name="Note 5 2 2 2 13" xfId="25560"/>
    <cellStyle name="Note 5 2 2 2 13 2" xfId="25561"/>
    <cellStyle name="Note 5 2 2 2 13 3" xfId="25562"/>
    <cellStyle name="Note 5 2 2 2 13 4" xfId="49605"/>
    <cellStyle name="Note 5 2 2 2 14" xfId="25563"/>
    <cellStyle name="Note 5 2 2 2 14 2" xfId="25564"/>
    <cellStyle name="Note 5 2 2 2 14 3" xfId="25565"/>
    <cellStyle name="Note 5 2 2 2 14 4" xfId="49606"/>
    <cellStyle name="Note 5 2 2 2 15" xfId="25566"/>
    <cellStyle name="Note 5 2 2 2 15 2" xfId="25567"/>
    <cellStyle name="Note 5 2 2 2 15 3" xfId="25568"/>
    <cellStyle name="Note 5 2 2 2 15 4" xfId="49607"/>
    <cellStyle name="Note 5 2 2 2 16" xfId="25569"/>
    <cellStyle name="Note 5 2 2 2 16 2" xfId="25570"/>
    <cellStyle name="Note 5 2 2 2 16 3" xfId="25571"/>
    <cellStyle name="Note 5 2 2 2 16 4" xfId="49608"/>
    <cellStyle name="Note 5 2 2 2 17" xfId="25572"/>
    <cellStyle name="Note 5 2 2 2 17 2" xfId="25573"/>
    <cellStyle name="Note 5 2 2 2 17 3" xfId="25574"/>
    <cellStyle name="Note 5 2 2 2 17 4" xfId="49609"/>
    <cellStyle name="Note 5 2 2 2 18" xfId="25575"/>
    <cellStyle name="Note 5 2 2 2 18 2" xfId="25576"/>
    <cellStyle name="Note 5 2 2 2 18 3" xfId="25577"/>
    <cellStyle name="Note 5 2 2 2 18 4" xfId="49610"/>
    <cellStyle name="Note 5 2 2 2 19" xfId="25578"/>
    <cellStyle name="Note 5 2 2 2 19 2" xfId="25579"/>
    <cellStyle name="Note 5 2 2 2 19 3" xfId="25580"/>
    <cellStyle name="Note 5 2 2 2 19 4" xfId="49611"/>
    <cellStyle name="Note 5 2 2 2 2" xfId="25581"/>
    <cellStyle name="Note 5 2 2 2 2 10" xfId="25582"/>
    <cellStyle name="Note 5 2 2 2 2 10 2" xfId="25583"/>
    <cellStyle name="Note 5 2 2 2 2 10 3" xfId="25584"/>
    <cellStyle name="Note 5 2 2 2 2 10 4" xfId="49612"/>
    <cellStyle name="Note 5 2 2 2 2 11" xfId="25585"/>
    <cellStyle name="Note 5 2 2 2 2 11 2" xfId="25586"/>
    <cellStyle name="Note 5 2 2 2 2 11 3" xfId="25587"/>
    <cellStyle name="Note 5 2 2 2 2 11 4" xfId="49613"/>
    <cellStyle name="Note 5 2 2 2 2 12" xfId="25588"/>
    <cellStyle name="Note 5 2 2 2 2 12 2" xfId="25589"/>
    <cellStyle name="Note 5 2 2 2 2 12 3" xfId="25590"/>
    <cellStyle name="Note 5 2 2 2 2 12 4" xfId="49614"/>
    <cellStyle name="Note 5 2 2 2 2 13" xfId="25591"/>
    <cellStyle name="Note 5 2 2 2 2 13 2" xfId="25592"/>
    <cellStyle name="Note 5 2 2 2 2 13 3" xfId="25593"/>
    <cellStyle name="Note 5 2 2 2 2 13 4" xfId="49615"/>
    <cellStyle name="Note 5 2 2 2 2 14" xfId="25594"/>
    <cellStyle name="Note 5 2 2 2 2 14 2" xfId="25595"/>
    <cellStyle name="Note 5 2 2 2 2 14 3" xfId="25596"/>
    <cellStyle name="Note 5 2 2 2 2 14 4" xfId="49616"/>
    <cellStyle name="Note 5 2 2 2 2 15" xfId="25597"/>
    <cellStyle name="Note 5 2 2 2 2 15 2" xfId="25598"/>
    <cellStyle name="Note 5 2 2 2 2 15 3" xfId="25599"/>
    <cellStyle name="Note 5 2 2 2 2 15 4" xfId="49617"/>
    <cellStyle name="Note 5 2 2 2 2 16" xfId="25600"/>
    <cellStyle name="Note 5 2 2 2 2 16 2" xfId="25601"/>
    <cellStyle name="Note 5 2 2 2 2 16 3" xfId="25602"/>
    <cellStyle name="Note 5 2 2 2 2 16 4" xfId="49618"/>
    <cellStyle name="Note 5 2 2 2 2 17" xfId="25603"/>
    <cellStyle name="Note 5 2 2 2 2 17 2" xfId="25604"/>
    <cellStyle name="Note 5 2 2 2 2 17 3" xfId="25605"/>
    <cellStyle name="Note 5 2 2 2 2 17 4" xfId="49619"/>
    <cellStyle name="Note 5 2 2 2 2 18" xfId="25606"/>
    <cellStyle name="Note 5 2 2 2 2 18 2" xfId="25607"/>
    <cellStyle name="Note 5 2 2 2 2 18 3" xfId="25608"/>
    <cellStyle name="Note 5 2 2 2 2 18 4" xfId="49620"/>
    <cellStyle name="Note 5 2 2 2 2 19" xfId="25609"/>
    <cellStyle name="Note 5 2 2 2 2 19 2" xfId="25610"/>
    <cellStyle name="Note 5 2 2 2 2 19 3" xfId="25611"/>
    <cellStyle name="Note 5 2 2 2 2 19 4" xfId="49621"/>
    <cellStyle name="Note 5 2 2 2 2 2" xfId="25612"/>
    <cellStyle name="Note 5 2 2 2 2 2 2" xfId="25613"/>
    <cellStyle name="Note 5 2 2 2 2 2 3" xfId="25614"/>
    <cellStyle name="Note 5 2 2 2 2 2 4" xfId="49622"/>
    <cellStyle name="Note 5 2 2 2 2 20" xfId="25615"/>
    <cellStyle name="Note 5 2 2 2 2 20 2" xfId="25616"/>
    <cellStyle name="Note 5 2 2 2 2 20 3" xfId="49623"/>
    <cellStyle name="Note 5 2 2 2 2 20 4" xfId="49624"/>
    <cellStyle name="Note 5 2 2 2 2 21" xfId="49625"/>
    <cellStyle name="Note 5 2 2 2 2 22" xfId="49626"/>
    <cellStyle name="Note 5 2 2 2 2 3" xfId="25617"/>
    <cellStyle name="Note 5 2 2 2 2 3 2" xfId="25618"/>
    <cellStyle name="Note 5 2 2 2 2 3 3" xfId="25619"/>
    <cellStyle name="Note 5 2 2 2 2 3 4" xfId="49627"/>
    <cellStyle name="Note 5 2 2 2 2 4" xfId="25620"/>
    <cellStyle name="Note 5 2 2 2 2 4 2" xfId="25621"/>
    <cellStyle name="Note 5 2 2 2 2 4 3" xfId="25622"/>
    <cellStyle name="Note 5 2 2 2 2 4 4" xfId="49628"/>
    <cellStyle name="Note 5 2 2 2 2 5" xfId="25623"/>
    <cellStyle name="Note 5 2 2 2 2 5 2" xfId="25624"/>
    <cellStyle name="Note 5 2 2 2 2 5 3" xfId="25625"/>
    <cellStyle name="Note 5 2 2 2 2 5 4" xfId="49629"/>
    <cellStyle name="Note 5 2 2 2 2 6" xfId="25626"/>
    <cellStyle name="Note 5 2 2 2 2 6 2" xfId="25627"/>
    <cellStyle name="Note 5 2 2 2 2 6 3" xfId="25628"/>
    <cellStyle name="Note 5 2 2 2 2 6 4" xfId="49630"/>
    <cellStyle name="Note 5 2 2 2 2 7" xfId="25629"/>
    <cellStyle name="Note 5 2 2 2 2 7 2" xfId="25630"/>
    <cellStyle name="Note 5 2 2 2 2 7 3" xfId="25631"/>
    <cellStyle name="Note 5 2 2 2 2 7 4" xfId="49631"/>
    <cellStyle name="Note 5 2 2 2 2 8" xfId="25632"/>
    <cellStyle name="Note 5 2 2 2 2 8 2" xfId="25633"/>
    <cellStyle name="Note 5 2 2 2 2 8 3" xfId="25634"/>
    <cellStyle name="Note 5 2 2 2 2 8 4" xfId="49632"/>
    <cellStyle name="Note 5 2 2 2 2 9" xfId="25635"/>
    <cellStyle name="Note 5 2 2 2 2 9 2" xfId="25636"/>
    <cellStyle name="Note 5 2 2 2 2 9 3" xfId="25637"/>
    <cellStyle name="Note 5 2 2 2 2 9 4" xfId="49633"/>
    <cellStyle name="Note 5 2 2 2 20" xfId="25638"/>
    <cellStyle name="Note 5 2 2 2 20 2" xfId="25639"/>
    <cellStyle name="Note 5 2 2 2 20 3" xfId="25640"/>
    <cellStyle name="Note 5 2 2 2 20 4" xfId="49634"/>
    <cellStyle name="Note 5 2 2 2 21" xfId="25641"/>
    <cellStyle name="Note 5 2 2 2 21 2" xfId="25642"/>
    <cellStyle name="Note 5 2 2 2 21 3" xfId="49635"/>
    <cellStyle name="Note 5 2 2 2 21 4" xfId="49636"/>
    <cellStyle name="Note 5 2 2 2 22" xfId="49637"/>
    <cellStyle name="Note 5 2 2 2 23" xfId="49638"/>
    <cellStyle name="Note 5 2 2 2 3" xfId="25643"/>
    <cellStyle name="Note 5 2 2 2 3 2" xfId="25644"/>
    <cellStyle name="Note 5 2 2 2 3 3" xfId="25645"/>
    <cellStyle name="Note 5 2 2 2 3 4" xfId="49639"/>
    <cellStyle name="Note 5 2 2 2 4" xfId="25646"/>
    <cellStyle name="Note 5 2 2 2 4 2" xfId="25647"/>
    <cellStyle name="Note 5 2 2 2 4 3" xfId="25648"/>
    <cellStyle name="Note 5 2 2 2 4 4" xfId="49640"/>
    <cellStyle name="Note 5 2 2 2 5" xfId="25649"/>
    <cellStyle name="Note 5 2 2 2 5 2" xfId="25650"/>
    <cellStyle name="Note 5 2 2 2 5 3" xfId="25651"/>
    <cellStyle name="Note 5 2 2 2 5 4" xfId="49641"/>
    <cellStyle name="Note 5 2 2 2 6" xfId="25652"/>
    <cellStyle name="Note 5 2 2 2 6 2" xfId="25653"/>
    <cellStyle name="Note 5 2 2 2 6 3" xfId="25654"/>
    <cellStyle name="Note 5 2 2 2 6 4" xfId="49642"/>
    <cellStyle name="Note 5 2 2 2 7" xfId="25655"/>
    <cellStyle name="Note 5 2 2 2 7 2" xfId="25656"/>
    <cellStyle name="Note 5 2 2 2 7 3" xfId="25657"/>
    <cellStyle name="Note 5 2 2 2 7 4" xfId="49643"/>
    <cellStyle name="Note 5 2 2 2 8" xfId="25658"/>
    <cellStyle name="Note 5 2 2 2 8 2" xfId="25659"/>
    <cellStyle name="Note 5 2 2 2 8 3" xfId="25660"/>
    <cellStyle name="Note 5 2 2 2 8 4" xfId="49644"/>
    <cellStyle name="Note 5 2 2 2 9" xfId="25661"/>
    <cellStyle name="Note 5 2 2 2 9 2" xfId="25662"/>
    <cellStyle name="Note 5 2 2 2 9 3" xfId="25663"/>
    <cellStyle name="Note 5 2 2 2 9 4" xfId="49645"/>
    <cellStyle name="Note 5 2 2 20" xfId="25664"/>
    <cellStyle name="Note 5 2 2 20 2" xfId="25665"/>
    <cellStyle name="Note 5 2 2 20 3" xfId="25666"/>
    <cellStyle name="Note 5 2 2 20 4" xfId="49646"/>
    <cellStyle name="Note 5 2 2 21" xfId="25667"/>
    <cellStyle name="Note 5 2 2 21 2" xfId="25668"/>
    <cellStyle name="Note 5 2 2 21 3" xfId="49647"/>
    <cellStyle name="Note 5 2 2 21 4" xfId="49648"/>
    <cellStyle name="Note 5 2 2 22" xfId="49649"/>
    <cellStyle name="Note 5 2 2 23" xfId="49650"/>
    <cellStyle name="Note 5 2 2 3" xfId="25669"/>
    <cellStyle name="Note 5 2 2 3 2" xfId="25670"/>
    <cellStyle name="Note 5 2 2 3 3" xfId="25671"/>
    <cellStyle name="Note 5 2 2 3 4" xfId="49651"/>
    <cellStyle name="Note 5 2 2 4" xfId="25672"/>
    <cellStyle name="Note 5 2 2 4 2" xfId="25673"/>
    <cellStyle name="Note 5 2 2 4 3" xfId="25674"/>
    <cellStyle name="Note 5 2 2 4 4" xfId="49652"/>
    <cellStyle name="Note 5 2 2 5" xfId="25675"/>
    <cellStyle name="Note 5 2 2 5 2" xfId="25676"/>
    <cellStyle name="Note 5 2 2 5 3" xfId="25677"/>
    <cellStyle name="Note 5 2 2 5 4" xfId="49653"/>
    <cellStyle name="Note 5 2 2 6" xfId="25678"/>
    <cellStyle name="Note 5 2 2 6 2" xfId="25679"/>
    <cellStyle name="Note 5 2 2 6 3" xfId="25680"/>
    <cellStyle name="Note 5 2 2 6 4" xfId="49654"/>
    <cellStyle name="Note 5 2 2 7" xfId="25681"/>
    <cellStyle name="Note 5 2 2 7 2" xfId="25682"/>
    <cellStyle name="Note 5 2 2 7 3" xfId="25683"/>
    <cellStyle name="Note 5 2 2 7 4" xfId="49655"/>
    <cellStyle name="Note 5 2 2 8" xfId="25684"/>
    <cellStyle name="Note 5 2 2 8 2" xfId="25685"/>
    <cellStyle name="Note 5 2 2 8 3" xfId="25686"/>
    <cellStyle name="Note 5 2 2 8 4" xfId="49656"/>
    <cellStyle name="Note 5 2 2 9" xfId="25687"/>
    <cellStyle name="Note 5 2 2 9 2" xfId="25688"/>
    <cellStyle name="Note 5 2 2 9 3" xfId="25689"/>
    <cellStyle name="Note 5 2 2 9 4" xfId="49657"/>
    <cellStyle name="Note 5 2 20" xfId="25690"/>
    <cellStyle name="Note 5 2 20 2" xfId="25691"/>
    <cellStyle name="Note 5 2 20 3" xfId="25692"/>
    <cellStyle name="Note 5 2 20 4" xfId="49658"/>
    <cellStyle name="Note 5 2 21" xfId="25693"/>
    <cellStyle name="Note 5 2 21 2" xfId="25694"/>
    <cellStyle name="Note 5 2 21 3" xfId="49659"/>
    <cellStyle name="Note 5 2 21 4" xfId="49660"/>
    <cellStyle name="Note 5 2 22" xfId="49661"/>
    <cellStyle name="Note 5 2 23" xfId="49662"/>
    <cellStyle name="Note 5 2 3" xfId="25695"/>
    <cellStyle name="Note 5 2 3 2" xfId="25696"/>
    <cellStyle name="Note 5 2 3 3" xfId="25697"/>
    <cellStyle name="Note 5 2 3 4" xfId="49663"/>
    <cellStyle name="Note 5 2 4" xfId="25698"/>
    <cellStyle name="Note 5 2 4 2" xfId="25699"/>
    <cellStyle name="Note 5 2 4 3" xfId="25700"/>
    <cellStyle name="Note 5 2 4 4" xfId="49664"/>
    <cellStyle name="Note 5 2 5" xfId="25701"/>
    <cellStyle name="Note 5 2 5 2" xfId="25702"/>
    <cellStyle name="Note 5 2 5 3" xfId="25703"/>
    <cellStyle name="Note 5 2 5 4" xfId="49665"/>
    <cellStyle name="Note 5 2 6" xfId="25704"/>
    <cellStyle name="Note 5 2 6 2" xfId="25705"/>
    <cellStyle name="Note 5 2 6 3" xfId="25706"/>
    <cellStyle name="Note 5 2 6 4" xfId="49666"/>
    <cellStyle name="Note 5 2 7" xfId="25707"/>
    <cellStyle name="Note 5 2 7 2" xfId="25708"/>
    <cellStyle name="Note 5 2 7 3" xfId="25709"/>
    <cellStyle name="Note 5 2 7 4" xfId="49667"/>
    <cellStyle name="Note 5 2 8" xfId="25710"/>
    <cellStyle name="Note 5 2 8 2" xfId="25711"/>
    <cellStyle name="Note 5 2 8 3" xfId="25712"/>
    <cellStyle name="Note 5 2 8 4" xfId="49668"/>
    <cellStyle name="Note 5 2 9" xfId="25713"/>
    <cellStyle name="Note 5 2 9 2" xfId="25714"/>
    <cellStyle name="Note 5 2 9 3" xfId="25715"/>
    <cellStyle name="Note 5 2 9 4" xfId="49669"/>
    <cellStyle name="Note 5 20" xfId="25716"/>
    <cellStyle name="Note 5 20 10" xfId="25717"/>
    <cellStyle name="Note 5 20 10 2" xfId="25718"/>
    <cellStyle name="Note 5 20 10 3" xfId="25719"/>
    <cellStyle name="Note 5 20 10 4" xfId="49670"/>
    <cellStyle name="Note 5 20 11" xfId="25720"/>
    <cellStyle name="Note 5 20 11 2" xfId="25721"/>
    <cellStyle name="Note 5 20 11 3" xfId="25722"/>
    <cellStyle name="Note 5 20 11 4" xfId="49671"/>
    <cellStyle name="Note 5 20 12" xfId="25723"/>
    <cellStyle name="Note 5 20 12 2" xfId="25724"/>
    <cellStyle name="Note 5 20 12 3" xfId="25725"/>
    <cellStyle name="Note 5 20 12 4" xfId="49672"/>
    <cellStyle name="Note 5 20 13" xfId="25726"/>
    <cellStyle name="Note 5 20 13 2" xfId="25727"/>
    <cellStyle name="Note 5 20 13 3" xfId="25728"/>
    <cellStyle name="Note 5 20 13 4" xfId="49673"/>
    <cellStyle name="Note 5 20 14" xfId="25729"/>
    <cellStyle name="Note 5 20 14 2" xfId="25730"/>
    <cellStyle name="Note 5 20 14 3" xfId="25731"/>
    <cellStyle name="Note 5 20 14 4" xfId="49674"/>
    <cellStyle name="Note 5 20 15" xfId="25732"/>
    <cellStyle name="Note 5 20 15 2" xfId="25733"/>
    <cellStyle name="Note 5 20 15 3" xfId="25734"/>
    <cellStyle name="Note 5 20 15 4" xfId="49675"/>
    <cellStyle name="Note 5 20 16" xfId="25735"/>
    <cellStyle name="Note 5 20 16 2" xfId="25736"/>
    <cellStyle name="Note 5 20 16 3" xfId="25737"/>
    <cellStyle name="Note 5 20 16 4" xfId="49676"/>
    <cellStyle name="Note 5 20 17" xfId="25738"/>
    <cellStyle name="Note 5 20 17 2" xfId="25739"/>
    <cellStyle name="Note 5 20 17 3" xfId="25740"/>
    <cellStyle name="Note 5 20 17 4" xfId="49677"/>
    <cellStyle name="Note 5 20 18" xfId="25741"/>
    <cellStyle name="Note 5 20 18 2" xfId="25742"/>
    <cellStyle name="Note 5 20 18 3" xfId="25743"/>
    <cellStyle name="Note 5 20 18 4" xfId="49678"/>
    <cellStyle name="Note 5 20 19" xfId="25744"/>
    <cellStyle name="Note 5 20 19 2" xfId="25745"/>
    <cellStyle name="Note 5 20 19 3" xfId="25746"/>
    <cellStyle name="Note 5 20 19 4" xfId="49679"/>
    <cellStyle name="Note 5 20 2" xfId="25747"/>
    <cellStyle name="Note 5 20 2 2" xfId="25748"/>
    <cellStyle name="Note 5 20 2 3" xfId="25749"/>
    <cellStyle name="Note 5 20 2 4" xfId="49680"/>
    <cellStyle name="Note 5 20 20" xfId="25750"/>
    <cellStyle name="Note 5 20 20 2" xfId="25751"/>
    <cellStyle name="Note 5 20 20 3" xfId="49681"/>
    <cellStyle name="Note 5 20 20 4" xfId="49682"/>
    <cellStyle name="Note 5 20 21" xfId="49683"/>
    <cellStyle name="Note 5 20 22" xfId="49684"/>
    <cellStyle name="Note 5 20 3" xfId="25752"/>
    <cellStyle name="Note 5 20 3 2" xfId="25753"/>
    <cellStyle name="Note 5 20 3 3" xfId="25754"/>
    <cellStyle name="Note 5 20 3 4" xfId="49685"/>
    <cellStyle name="Note 5 20 4" xfId="25755"/>
    <cellStyle name="Note 5 20 4 2" xfId="25756"/>
    <cellStyle name="Note 5 20 4 3" xfId="25757"/>
    <cellStyle name="Note 5 20 4 4" xfId="49686"/>
    <cellStyle name="Note 5 20 5" xfId="25758"/>
    <cellStyle name="Note 5 20 5 2" xfId="25759"/>
    <cellStyle name="Note 5 20 5 3" xfId="25760"/>
    <cellStyle name="Note 5 20 5 4" xfId="49687"/>
    <cellStyle name="Note 5 20 6" xfId="25761"/>
    <cellStyle name="Note 5 20 6 2" xfId="25762"/>
    <cellStyle name="Note 5 20 6 3" xfId="25763"/>
    <cellStyle name="Note 5 20 6 4" xfId="49688"/>
    <cellStyle name="Note 5 20 7" xfId="25764"/>
    <cellStyle name="Note 5 20 7 2" xfId="25765"/>
    <cellStyle name="Note 5 20 7 3" xfId="25766"/>
    <cellStyle name="Note 5 20 7 4" xfId="49689"/>
    <cellStyle name="Note 5 20 8" xfId="25767"/>
    <cellStyle name="Note 5 20 8 2" xfId="25768"/>
    <cellStyle name="Note 5 20 8 3" xfId="25769"/>
    <cellStyle name="Note 5 20 8 4" xfId="49690"/>
    <cellStyle name="Note 5 20 9" xfId="25770"/>
    <cellStyle name="Note 5 20 9 2" xfId="25771"/>
    <cellStyle name="Note 5 20 9 3" xfId="25772"/>
    <cellStyle name="Note 5 20 9 4" xfId="49691"/>
    <cellStyle name="Note 5 21" xfId="25773"/>
    <cellStyle name="Note 5 21 10" xfId="25774"/>
    <cellStyle name="Note 5 21 10 2" xfId="25775"/>
    <cellStyle name="Note 5 21 10 3" xfId="25776"/>
    <cellStyle name="Note 5 21 10 4" xfId="49692"/>
    <cellStyle name="Note 5 21 11" xfId="25777"/>
    <cellStyle name="Note 5 21 11 2" xfId="25778"/>
    <cellStyle name="Note 5 21 11 3" xfId="25779"/>
    <cellStyle name="Note 5 21 11 4" xfId="49693"/>
    <cellStyle name="Note 5 21 12" xfId="25780"/>
    <cellStyle name="Note 5 21 12 2" xfId="25781"/>
    <cellStyle name="Note 5 21 12 3" xfId="25782"/>
    <cellStyle name="Note 5 21 12 4" xfId="49694"/>
    <cellStyle name="Note 5 21 13" xfId="25783"/>
    <cellStyle name="Note 5 21 13 2" xfId="25784"/>
    <cellStyle name="Note 5 21 13 3" xfId="25785"/>
    <cellStyle name="Note 5 21 13 4" xfId="49695"/>
    <cellStyle name="Note 5 21 14" xfId="25786"/>
    <cellStyle name="Note 5 21 14 2" xfId="25787"/>
    <cellStyle name="Note 5 21 14 3" xfId="25788"/>
    <cellStyle name="Note 5 21 14 4" xfId="49696"/>
    <cellStyle name="Note 5 21 15" xfId="25789"/>
    <cellStyle name="Note 5 21 15 2" xfId="25790"/>
    <cellStyle name="Note 5 21 15 3" xfId="25791"/>
    <cellStyle name="Note 5 21 15 4" xfId="49697"/>
    <cellStyle name="Note 5 21 16" xfId="25792"/>
    <cellStyle name="Note 5 21 16 2" xfId="25793"/>
    <cellStyle name="Note 5 21 16 3" xfId="25794"/>
    <cellStyle name="Note 5 21 16 4" xfId="49698"/>
    <cellStyle name="Note 5 21 17" xfId="25795"/>
    <cellStyle name="Note 5 21 17 2" xfId="25796"/>
    <cellStyle name="Note 5 21 17 3" xfId="25797"/>
    <cellStyle name="Note 5 21 17 4" xfId="49699"/>
    <cellStyle name="Note 5 21 18" xfId="25798"/>
    <cellStyle name="Note 5 21 18 2" xfId="25799"/>
    <cellStyle name="Note 5 21 18 3" xfId="25800"/>
    <cellStyle name="Note 5 21 18 4" xfId="49700"/>
    <cellStyle name="Note 5 21 19" xfId="25801"/>
    <cellStyle name="Note 5 21 19 2" xfId="25802"/>
    <cellStyle name="Note 5 21 19 3" xfId="25803"/>
    <cellStyle name="Note 5 21 19 4" xfId="49701"/>
    <cellStyle name="Note 5 21 2" xfId="25804"/>
    <cellStyle name="Note 5 21 2 2" xfId="25805"/>
    <cellStyle name="Note 5 21 2 3" xfId="25806"/>
    <cellStyle name="Note 5 21 2 4" xfId="49702"/>
    <cellStyle name="Note 5 21 20" xfId="25807"/>
    <cellStyle name="Note 5 21 20 2" xfId="25808"/>
    <cellStyle name="Note 5 21 20 3" xfId="49703"/>
    <cellStyle name="Note 5 21 20 4" xfId="49704"/>
    <cellStyle name="Note 5 21 21" xfId="49705"/>
    <cellStyle name="Note 5 21 22" xfId="49706"/>
    <cellStyle name="Note 5 21 3" xfId="25809"/>
    <cellStyle name="Note 5 21 3 2" xfId="25810"/>
    <cellStyle name="Note 5 21 3 3" xfId="25811"/>
    <cellStyle name="Note 5 21 3 4" xfId="49707"/>
    <cellStyle name="Note 5 21 4" xfId="25812"/>
    <cellStyle name="Note 5 21 4 2" xfId="25813"/>
    <cellStyle name="Note 5 21 4 3" xfId="25814"/>
    <cellStyle name="Note 5 21 4 4" xfId="49708"/>
    <cellStyle name="Note 5 21 5" xfId="25815"/>
    <cellStyle name="Note 5 21 5 2" xfId="25816"/>
    <cellStyle name="Note 5 21 5 3" xfId="25817"/>
    <cellStyle name="Note 5 21 5 4" xfId="49709"/>
    <cellStyle name="Note 5 21 6" xfId="25818"/>
    <cellStyle name="Note 5 21 6 2" xfId="25819"/>
    <cellStyle name="Note 5 21 6 3" xfId="25820"/>
    <cellStyle name="Note 5 21 6 4" xfId="49710"/>
    <cellStyle name="Note 5 21 7" xfId="25821"/>
    <cellStyle name="Note 5 21 7 2" xfId="25822"/>
    <cellStyle name="Note 5 21 7 3" xfId="25823"/>
    <cellStyle name="Note 5 21 7 4" xfId="49711"/>
    <cellStyle name="Note 5 21 8" xfId="25824"/>
    <cellStyle name="Note 5 21 8 2" xfId="25825"/>
    <cellStyle name="Note 5 21 8 3" xfId="25826"/>
    <cellStyle name="Note 5 21 8 4" xfId="49712"/>
    <cellStyle name="Note 5 21 9" xfId="25827"/>
    <cellStyle name="Note 5 21 9 2" xfId="25828"/>
    <cellStyle name="Note 5 21 9 3" xfId="25829"/>
    <cellStyle name="Note 5 21 9 4" xfId="49713"/>
    <cellStyle name="Note 5 22" xfId="25830"/>
    <cellStyle name="Note 5 22 10" xfId="25831"/>
    <cellStyle name="Note 5 22 10 2" xfId="25832"/>
    <cellStyle name="Note 5 22 10 3" xfId="25833"/>
    <cellStyle name="Note 5 22 10 4" xfId="49714"/>
    <cellStyle name="Note 5 22 11" xfId="25834"/>
    <cellStyle name="Note 5 22 11 2" xfId="25835"/>
    <cellStyle name="Note 5 22 11 3" xfId="25836"/>
    <cellStyle name="Note 5 22 11 4" xfId="49715"/>
    <cellStyle name="Note 5 22 12" xfId="25837"/>
    <cellStyle name="Note 5 22 12 2" xfId="25838"/>
    <cellStyle name="Note 5 22 12 3" xfId="25839"/>
    <cellStyle name="Note 5 22 12 4" xfId="49716"/>
    <cellStyle name="Note 5 22 13" xfId="25840"/>
    <cellStyle name="Note 5 22 13 2" xfId="25841"/>
    <cellStyle name="Note 5 22 13 3" xfId="25842"/>
    <cellStyle name="Note 5 22 13 4" xfId="49717"/>
    <cellStyle name="Note 5 22 14" xfId="25843"/>
    <cellStyle name="Note 5 22 14 2" xfId="25844"/>
    <cellStyle name="Note 5 22 14 3" xfId="25845"/>
    <cellStyle name="Note 5 22 14 4" xfId="49718"/>
    <cellStyle name="Note 5 22 15" xfId="25846"/>
    <cellStyle name="Note 5 22 15 2" xfId="25847"/>
    <cellStyle name="Note 5 22 15 3" xfId="25848"/>
    <cellStyle name="Note 5 22 15 4" xfId="49719"/>
    <cellStyle name="Note 5 22 16" xfId="25849"/>
    <cellStyle name="Note 5 22 16 2" xfId="25850"/>
    <cellStyle name="Note 5 22 16 3" xfId="25851"/>
    <cellStyle name="Note 5 22 16 4" xfId="49720"/>
    <cellStyle name="Note 5 22 17" xfId="25852"/>
    <cellStyle name="Note 5 22 17 2" xfId="25853"/>
    <cellStyle name="Note 5 22 17 3" xfId="25854"/>
    <cellStyle name="Note 5 22 17 4" xfId="49721"/>
    <cellStyle name="Note 5 22 18" xfId="25855"/>
    <cellStyle name="Note 5 22 18 2" xfId="25856"/>
    <cellStyle name="Note 5 22 18 3" xfId="25857"/>
    <cellStyle name="Note 5 22 18 4" xfId="49722"/>
    <cellStyle name="Note 5 22 19" xfId="25858"/>
    <cellStyle name="Note 5 22 19 2" xfId="25859"/>
    <cellStyle name="Note 5 22 19 3" xfId="25860"/>
    <cellStyle name="Note 5 22 19 4" xfId="49723"/>
    <cellStyle name="Note 5 22 2" xfId="25861"/>
    <cellStyle name="Note 5 22 2 2" xfId="25862"/>
    <cellStyle name="Note 5 22 2 3" xfId="25863"/>
    <cellStyle name="Note 5 22 2 4" xfId="49724"/>
    <cellStyle name="Note 5 22 20" xfId="25864"/>
    <cellStyle name="Note 5 22 20 2" xfId="25865"/>
    <cellStyle name="Note 5 22 20 3" xfId="49725"/>
    <cellStyle name="Note 5 22 20 4" xfId="49726"/>
    <cellStyle name="Note 5 22 21" xfId="49727"/>
    <cellStyle name="Note 5 22 22" xfId="49728"/>
    <cellStyle name="Note 5 22 3" xfId="25866"/>
    <cellStyle name="Note 5 22 3 2" xfId="25867"/>
    <cellStyle name="Note 5 22 3 3" xfId="25868"/>
    <cellStyle name="Note 5 22 3 4" xfId="49729"/>
    <cellStyle name="Note 5 22 4" xfId="25869"/>
    <cellStyle name="Note 5 22 4 2" xfId="25870"/>
    <cellStyle name="Note 5 22 4 3" xfId="25871"/>
    <cellStyle name="Note 5 22 4 4" xfId="49730"/>
    <cellStyle name="Note 5 22 5" xfId="25872"/>
    <cellStyle name="Note 5 22 5 2" xfId="25873"/>
    <cellStyle name="Note 5 22 5 3" xfId="25874"/>
    <cellStyle name="Note 5 22 5 4" xfId="49731"/>
    <cellStyle name="Note 5 22 6" xfId="25875"/>
    <cellStyle name="Note 5 22 6 2" xfId="25876"/>
    <cellStyle name="Note 5 22 6 3" xfId="25877"/>
    <cellStyle name="Note 5 22 6 4" xfId="49732"/>
    <cellStyle name="Note 5 22 7" xfId="25878"/>
    <cellStyle name="Note 5 22 7 2" xfId="25879"/>
    <cellStyle name="Note 5 22 7 3" xfId="25880"/>
    <cellStyle name="Note 5 22 7 4" xfId="49733"/>
    <cellStyle name="Note 5 22 8" xfId="25881"/>
    <cellStyle name="Note 5 22 8 2" xfId="25882"/>
    <cellStyle name="Note 5 22 8 3" xfId="25883"/>
    <cellStyle name="Note 5 22 8 4" xfId="49734"/>
    <cellStyle name="Note 5 22 9" xfId="25884"/>
    <cellStyle name="Note 5 22 9 2" xfId="25885"/>
    <cellStyle name="Note 5 22 9 3" xfId="25886"/>
    <cellStyle name="Note 5 22 9 4" xfId="49735"/>
    <cellStyle name="Note 5 23" xfId="25887"/>
    <cellStyle name="Note 5 23 10" xfId="25888"/>
    <cellStyle name="Note 5 23 10 2" xfId="25889"/>
    <cellStyle name="Note 5 23 10 3" xfId="25890"/>
    <cellStyle name="Note 5 23 10 4" xfId="49736"/>
    <cellStyle name="Note 5 23 11" xfId="25891"/>
    <cellStyle name="Note 5 23 11 2" xfId="25892"/>
    <cellStyle name="Note 5 23 11 3" xfId="25893"/>
    <cellStyle name="Note 5 23 11 4" xfId="49737"/>
    <cellStyle name="Note 5 23 12" xfId="25894"/>
    <cellStyle name="Note 5 23 12 2" xfId="25895"/>
    <cellStyle name="Note 5 23 12 3" xfId="25896"/>
    <cellStyle name="Note 5 23 12 4" xfId="49738"/>
    <cellStyle name="Note 5 23 13" xfId="25897"/>
    <cellStyle name="Note 5 23 13 2" xfId="25898"/>
    <cellStyle name="Note 5 23 13 3" xfId="25899"/>
    <cellStyle name="Note 5 23 13 4" xfId="49739"/>
    <cellStyle name="Note 5 23 14" xfId="25900"/>
    <cellStyle name="Note 5 23 14 2" xfId="25901"/>
    <cellStyle name="Note 5 23 14 3" xfId="25902"/>
    <cellStyle name="Note 5 23 14 4" xfId="49740"/>
    <cellStyle name="Note 5 23 15" xfId="25903"/>
    <cellStyle name="Note 5 23 15 2" xfId="25904"/>
    <cellStyle name="Note 5 23 15 3" xfId="25905"/>
    <cellStyle name="Note 5 23 15 4" xfId="49741"/>
    <cellStyle name="Note 5 23 16" xfId="25906"/>
    <cellStyle name="Note 5 23 16 2" xfId="25907"/>
    <cellStyle name="Note 5 23 16 3" xfId="25908"/>
    <cellStyle name="Note 5 23 16 4" xfId="49742"/>
    <cellStyle name="Note 5 23 17" xfId="25909"/>
    <cellStyle name="Note 5 23 17 2" xfId="25910"/>
    <cellStyle name="Note 5 23 17 3" xfId="25911"/>
    <cellStyle name="Note 5 23 17 4" xfId="49743"/>
    <cellStyle name="Note 5 23 18" xfId="25912"/>
    <cellStyle name="Note 5 23 18 2" xfId="25913"/>
    <cellStyle name="Note 5 23 18 3" xfId="25914"/>
    <cellStyle name="Note 5 23 18 4" xfId="49744"/>
    <cellStyle name="Note 5 23 19" xfId="25915"/>
    <cellStyle name="Note 5 23 19 2" xfId="25916"/>
    <cellStyle name="Note 5 23 19 3" xfId="25917"/>
    <cellStyle name="Note 5 23 19 4" xfId="49745"/>
    <cellStyle name="Note 5 23 2" xfId="25918"/>
    <cellStyle name="Note 5 23 2 2" xfId="25919"/>
    <cellStyle name="Note 5 23 2 3" xfId="25920"/>
    <cellStyle name="Note 5 23 2 4" xfId="49746"/>
    <cellStyle name="Note 5 23 20" xfId="25921"/>
    <cellStyle name="Note 5 23 20 2" xfId="25922"/>
    <cellStyle name="Note 5 23 20 3" xfId="49747"/>
    <cellStyle name="Note 5 23 20 4" xfId="49748"/>
    <cellStyle name="Note 5 23 21" xfId="49749"/>
    <cellStyle name="Note 5 23 22" xfId="49750"/>
    <cellStyle name="Note 5 23 3" xfId="25923"/>
    <cellStyle name="Note 5 23 3 2" xfId="25924"/>
    <cellStyle name="Note 5 23 3 3" xfId="25925"/>
    <cellStyle name="Note 5 23 3 4" xfId="49751"/>
    <cellStyle name="Note 5 23 4" xfId="25926"/>
    <cellStyle name="Note 5 23 4 2" xfId="25927"/>
    <cellStyle name="Note 5 23 4 3" xfId="25928"/>
    <cellStyle name="Note 5 23 4 4" xfId="49752"/>
    <cellStyle name="Note 5 23 5" xfId="25929"/>
    <cellStyle name="Note 5 23 5 2" xfId="25930"/>
    <cellStyle name="Note 5 23 5 3" xfId="25931"/>
    <cellStyle name="Note 5 23 5 4" xfId="49753"/>
    <cellStyle name="Note 5 23 6" xfId="25932"/>
    <cellStyle name="Note 5 23 6 2" xfId="25933"/>
    <cellStyle name="Note 5 23 6 3" xfId="25934"/>
    <cellStyle name="Note 5 23 6 4" xfId="49754"/>
    <cellStyle name="Note 5 23 7" xfId="25935"/>
    <cellStyle name="Note 5 23 7 2" xfId="25936"/>
    <cellStyle name="Note 5 23 7 3" xfId="25937"/>
    <cellStyle name="Note 5 23 7 4" xfId="49755"/>
    <cellStyle name="Note 5 23 8" xfId="25938"/>
    <cellStyle name="Note 5 23 8 2" xfId="25939"/>
    <cellStyle name="Note 5 23 8 3" xfId="25940"/>
    <cellStyle name="Note 5 23 8 4" xfId="49756"/>
    <cellStyle name="Note 5 23 9" xfId="25941"/>
    <cellStyle name="Note 5 23 9 2" xfId="25942"/>
    <cellStyle name="Note 5 23 9 3" xfId="25943"/>
    <cellStyle name="Note 5 23 9 4" xfId="49757"/>
    <cellStyle name="Note 5 24" xfId="25944"/>
    <cellStyle name="Note 5 24 10" xfId="25945"/>
    <cellStyle name="Note 5 24 10 2" xfId="25946"/>
    <cellStyle name="Note 5 24 10 3" xfId="25947"/>
    <cellStyle name="Note 5 24 10 4" xfId="49758"/>
    <cellStyle name="Note 5 24 11" xfId="25948"/>
    <cellStyle name="Note 5 24 11 2" xfId="25949"/>
    <cellStyle name="Note 5 24 11 3" xfId="25950"/>
    <cellStyle name="Note 5 24 11 4" xfId="49759"/>
    <cellStyle name="Note 5 24 12" xfId="25951"/>
    <cellStyle name="Note 5 24 12 2" xfId="25952"/>
    <cellStyle name="Note 5 24 12 3" xfId="25953"/>
    <cellStyle name="Note 5 24 12 4" xfId="49760"/>
    <cellStyle name="Note 5 24 13" xfId="25954"/>
    <cellStyle name="Note 5 24 13 2" xfId="25955"/>
    <cellStyle name="Note 5 24 13 3" xfId="25956"/>
    <cellStyle name="Note 5 24 13 4" xfId="49761"/>
    <cellStyle name="Note 5 24 14" xfId="25957"/>
    <cellStyle name="Note 5 24 14 2" xfId="25958"/>
    <cellStyle name="Note 5 24 14 3" xfId="25959"/>
    <cellStyle name="Note 5 24 14 4" xfId="49762"/>
    <cellStyle name="Note 5 24 15" xfId="25960"/>
    <cellStyle name="Note 5 24 15 2" xfId="25961"/>
    <cellStyle name="Note 5 24 15 3" xfId="25962"/>
    <cellStyle name="Note 5 24 15 4" xfId="49763"/>
    <cellStyle name="Note 5 24 16" xfId="25963"/>
    <cellStyle name="Note 5 24 16 2" xfId="25964"/>
    <cellStyle name="Note 5 24 16 3" xfId="25965"/>
    <cellStyle name="Note 5 24 16 4" xfId="49764"/>
    <cellStyle name="Note 5 24 17" xfId="25966"/>
    <cellStyle name="Note 5 24 17 2" xfId="25967"/>
    <cellStyle name="Note 5 24 17 3" xfId="25968"/>
    <cellStyle name="Note 5 24 17 4" xfId="49765"/>
    <cellStyle name="Note 5 24 18" xfId="25969"/>
    <cellStyle name="Note 5 24 18 2" xfId="25970"/>
    <cellStyle name="Note 5 24 18 3" xfId="25971"/>
    <cellStyle name="Note 5 24 18 4" xfId="49766"/>
    <cellStyle name="Note 5 24 19" xfId="25972"/>
    <cellStyle name="Note 5 24 19 2" xfId="25973"/>
    <cellStyle name="Note 5 24 19 3" xfId="25974"/>
    <cellStyle name="Note 5 24 19 4" xfId="49767"/>
    <cellStyle name="Note 5 24 2" xfId="25975"/>
    <cellStyle name="Note 5 24 2 2" xfId="25976"/>
    <cellStyle name="Note 5 24 2 3" xfId="25977"/>
    <cellStyle name="Note 5 24 2 4" xfId="49768"/>
    <cellStyle name="Note 5 24 20" xfId="25978"/>
    <cellStyle name="Note 5 24 20 2" xfId="25979"/>
    <cellStyle name="Note 5 24 20 3" xfId="49769"/>
    <cellStyle name="Note 5 24 20 4" xfId="49770"/>
    <cellStyle name="Note 5 24 21" xfId="49771"/>
    <cellStyle name="Note 5 24 22" xfId="49772"/>
    <cellStyle name="Note 5 24 3" xfId="25980"/>
    <cellStyle name="Note 5 24 3 2" xfId="25981"/>
    <cellStyle name="Note 5 24 3 3" xfId="25982"/>
    <cellStyle name="Note 5 24 3 4" xfId="49773"/>
    <cellStyle name="Note 5 24 4" xfId="25983"/>
    <cellStyle name="Note 5 24 4 2" xfId="25984"/>
    <cellStyle name="Note 5 24 4 3" xfId="25985"/>
    <cellStyle name="Note 5 24 4 4" xfId="49774"/>
    <cellStyle name="Note 5 24 5" xfId="25986"/>
    <cellStyle name="Note 5 24 5 2" xfId="25987"/>
    <cellStyle name="Note 5 24 5 3" xfId="25988"/>
    <cellStyle name="Note 5 24 5 4" xfId="49775"/>
    <cellStyle name="Note 5 24 6" xfId="25989"/>
    <cellStyle name="Note 5 24 6 2" xfId="25990"/>
    <cellStyle name="Note 5 24 6 3" xfId="25991"/>
    <cellStyle name="Note 5 24 6 4" xfId="49776"/>
    <cellStyle name="Note 5 24 7" xfId="25992"/>
    <cellStyle name="Note 5 24 7 2" xfId="25993"/>
    <cellStyle name="Note 5 24 7 3" xfId="25994"/>
    <cellStyle name="Note 5 24 7 4" xfId="49777"/>
    <cellStyle name="Note 5 24 8" xfId="25995"/>
    <cellStyle name="Note 5 24 8 2" xfId="25996"/>
    <cellStyle name="Note 5 24 8 3" xfId="25997"/>
    <cellStyle name="Note 5 24 8 4" xfId="49778"/>
    <cellStyle name="Note 5 24 9" xfId="25998"/>
    <cellStyle name="Note 5 24 9 2" xfId="25999"/>
    <cellStyle name="Note 5 24 9 3" xfId="26000"/>
    <cellStyle name="Note 5 24 9 4" xfId="49779"/>
    <cellStyle name="Note 5 25" xfId="26001"/>
    <cellStyle name="Note 5 25 10" xfId="26002"/>
    <cellStyle name="Note 5 25 10 2" xfId="26003"/>
    <cellStyle name="Note 5 25 10 3" xfId="26004"/>
    <cellStyle name="Note 5 25 10 4" xfId="49780"/>
    <cellStyle name="Note 5 25 11" xfId="26005"/>
    <cellStyle name="Note 5 25 11 2" xfId="26006"/>
    <cellStyle name="Note 5 25 11 3" xfId="26007"/>
    <cellStyle name="Note 5 25 11 4" xfId="49781"/>
    <cellStyle name="Note 5 25 12" xfId="26008"/>
    <cellStyle name="Note 5 25 12 2" xfId="26009"/>
    <cellStyle name="Note 5 25 12 3" xfId="26010"/>
    <cellStyle name="Note 5 25 12 4" xfId="49782"/>
    <cellStyle name="Note 5 25 13" xfId="26011"/>
    <cellStyle name="Note 5 25 13 2" xfId="26012"/>
    <cellStyle name="Note 5 25 13 3" xfId="26013"/>
    <cellStyle name="Note 5 25 13 4" xfId="49783"/>
    <cellStyle name="Note 5 25 14" xfId="26014"/>
    <cellStyle name="Note 5 25 14 2" xfId="26015"/>
    <cellStyle name="Note 5 25 14 3" xfId="26016"/>
    <cellStyle name="Note 5 25 14 4" xfId="49784"/>
    <cellStyle name="Note 5 25 15" xfId="26017"/>
    <cellStyle name="Note 5 25 15 2" xfId="26018"/>
    <cellStyle name="Note 5 25 15 3" xfId="26019"/>
    <cellStyle name="Note 5 25 15 4" xfId="49785"/>
    <cellStyle name="Note 5 25 16" xfId="26020"/>
    <cellStyle name="Note 5 25 16 2" xfId="26021"/>
    <cellStyle name="Note 5 25 16 3" xfId="26022"/>
    <cellStyle name="Note 5 25 16 4" xfId="49786"/>
    <cellStyle name="Note 5 25 17" xfId="26023"/>
    <cellStyle name="Note 5 25 17 2" xfId="26024"/>
    <cellStyle name="Note 5 25 17 3" xfId="26025"/>
    <cellStyle name="Note 5 25 17 4" xfId="49787"/>
    <cellStyle name="Note 5 25 18" xfId="26026"/>
    <cellStyle name="Note 5 25 18 2" xfId="26027"/>
    <cellStyle name="Note 5 25 18 3" xfId="26028"/>
    <cellStyle name="Note 5 25 18 4" xfId="49788"/>
    <cellStyle name="Note 5 25 19" xfId="26029"/>
    <cellStyle name="Note 5 25 19 2" xfId="26030"/>
    <cellStyle name="Note 5 25 19 3" xfId="26031"/>
    <cellStyle name="Note 5 25 19 4" xfId="49789"/>
    <cellStyle name="Note 5 25 2" xfId="26032"/>
    <cellStyle name="Note 5 25 2 2" xfId="26033"/>
    <cellStyle name="Note 5 25 2 3" xfId="26034"/>
    <cellStyle name="Note 5 25 2 4" xfId="49790"/>
    <cellStyle name="Note 5 25 20" xfId="26035"/>
    <cellStyle name="Note 5 25 20 2" xfId="26036"/>
    <cellStyle name="Note 5 25 20 3" xfId="49791"/>
    <cellStyle name="Note 5 25 20 4" xfId="49792"/>
    <cellStyle name="Note 5 25 21" xfId="49793"/>
    <cellStyle name="Note 5 25 22" xfId="49794"/>
    <cellStyle name="Note 5 25 3" xfId="26037"/>
    <cellStyle name="Note 5 25 3 2" xfId="26038"/>
    <cellStyle name="Note 5 25 3 3" xfId="26039"/>
    <cellStyle name="Note 5 25 3 4" xfId="49795"/>
    <cellStyle name="Note 5 25 4" xfId="26040"/>
    <cellStyle name="Note 5 25 4 2" xfId="26041"/>
    <cellStyle name="Note 5 25 4 3" xfId="26042"/>
    <cellStyle name="Note 5 25 4 4" xfId="49796"/>
    <cellStyle name="Note 5 25 5" xfId="26043"/>
    <cellStyle name="Note 5 25 5 2" xfId="26044"/>
    <cellStyle name="Note 5 25 5 3" xfId="26045"/>
    <cellStyle name="Note 5 25 5 4" xfId="49797"/>
    <cellStyle name="Note 5 25 6" xfId="26046"/>
    <cellStyle name="Note 5 25 6 2" xfId="26047"/>
    <cellStyle name="Note 5 25 6 3" xfId="26048"/>
    <cellStyle name="Note 5 25 6 4" xfId="49798"/>
    <cellStyle name="Note 5 25 7" xfId="26049"/>
    <cellStyle name="Note 5 25 7 2" xfId="26050"/>
    <cellStyle name="Note 5 25 7 3" xfId="26051"/>
    <cellStyle name="Note 5 25 7 4" xfId="49799"/>
    <cellStyle name="Note 5 25 8" xfId="26052"/>
    <cellStyle name="Note 5 25 8 2" xfId="26053"/>
    <cellStyle name="Note 5 25 8 3" xfId="26054"/>
    <cellStyle name="Note 5 25 8 4" xfId="49800"/>
    <cellStyle name="Note 5 25 9" xfId="26055"/>
    <cellStyle name="Note 5 25 9 2" xfId="26056"/>
    <cellStyle name="Note 5 25 9 3" xfId="26057"/>
    <cellStyle name="Note 5 25 9 4" xfId="49801"/>
    <cellStyle name="Note 5 26" xfId="26058"/>
    <cellStyle name="Note 5 26 10" xfId="26059"/>
    <cellStyle name="Note 5 26 10 2" xfId="26060"/>
    <cellStyle name="Note 5 26 10 3" xfId="26061"/>
    <cellStyle name="Note 5 26 10 4" xfId="49802"/>
    <cellStyle name="Note 5 26 11" xfId="26062"/>
    <cellStyle name="Note 5 26 11 2" xfId="26063"/>
    <cellStyle name="Note 5 26 11 3" xfId="26064"/>
    <cellStyle name="Note 5 26 11 4" xfId="49803"/>
    <cellStyle name="Note 5 26 12" xfId="26065"/>
    <cellStyle name="Note 5 26 12 2" xfId="26066"/>
    <cellStyle name="Note 5 26 12 3" xfId="26067"/>
    <cellStyle name="Note 5 26 12 4" xfId="49804"/>
    <cellStyle name="Note 5 26 13" xfId="26068"/>
    <cellStyle name="Note 5 26 13 2" xfId="26069"/>
    <cellStyle name="Note 5 26 13 3" xfId="26070"/>
    <cellStyle name="Note 5 26 13 4" xfId="49805"/>
    <cellStyle name="Note 5 26 14" xfId="26071"/>
    <cellStyle name="Note 5 26 14 2" xfId="26072"/>
    <cellStyle name="Note 5 26 14 3" xfId="26073"/>
    <cellStyle name="Note 5 26 14 4" xfId="49806"/>
    <cellStyle name="Note 5 26 15" xfId="26074"/>
    <cellStyle name="Note 5 26 15 2" xfId="26075"/>
    <cellStyle name="Note 5 26 15 3" xfId="26076"/>
    <cellStyle name="Note 5 26 15 4" xfId="49807"/>
    <cellStyle name="Note 5 26 16" xfId="26077"/>
    <cellStyle name="Note 5 26 16 2" xfId="26078"/>
    <cellStyle name="Note 5 26 16 3" xfId="26079"/>
    <cellStyle name="Note 5 26 16 4" xfId="49808"/>
    <cellStyle name="Note 5 26 17" xfId="26080"/>
    <cellStyle name="Note 5 26 17 2" xfId="26081"/>
    <cellStyle name="Note 5 26 17 3" xfId="26082"/>
    <cellStyle name="Note 5 26 17 4" xfId="49809"/>
    <cellStyle name="Note 5 26 18" xfId="26083"/>
    <cellStyle name="Note 5 26 18 2" xfId="26084"/>
    <cellStyle name="Note 5 26 18 3" xfId="26085"/>
    <cellStyle name="Note 5 26 18 4" xfId="49810"/>
    <cellStyle name="Note 5 26 19" xfId="26086"/>
    <cellStyle name="Note 5 26 19 2" xfId="26087"/>
    <cellStyle name="Note 5 26 19 3" xfId="26088"/>
    <cellStyle name="Note 5 26 19 4" xfId="49811"/>
    <cellStyle name="Note 5 26 2" xfId="26089"/>
    <cellStyle name="Note 5 26 2 2" xfId="26090"/>
    <cellStyle name="Note 5 26 2 3" xfId="26091"/>
    <cellStyle name="Note 5 26 2 4" xfId="49812"/>
    <cellStyle name="Note 5 26 20" xfId="26092"/>
    <cellStyle name="Note 5 26 20 2" xfId="26093"/>
    <cellStyle name="Note 5 26 20 3" xfId="49813"/>
    <cellStyle name="Note 5 26 20 4" xfId="49814"/>
    <cellStyle name="Note 5 26 21" xfId="49815"/>
    <cellStyle name="Note 5 26 22" xfId="49816"/>
    <cellStyle name="Note 5 26 3" xfId="26094"/>
    <cellStyle name="Note 5 26 3 2" xfId="26095"/>
    <cellStyle name="Note 5 26 3 3" xfId="26096"/>
    <cellStyle name="Note 5 26 3 4" xfId="49817"/>
    <cellStyle name="Note 5 26 4" xfId="26097"/>
    <cellStyle name="Note 5 26 4 2" xfId="26098"/>
    <cellStyle name="Note 5 26 4 3" xfId="26099"/>
    <cellStyle name="Note 5 26 4 4" xfId="49818"/>
    <cellStyle name="Note 5 26 5" xfId="26100"/>
    <cellStyle name="Note 5 26 5 2" xfId="26101"/>
    <cellStyle name="Note 5 26 5 3" xfId="26102"/>
    <cellStyle name="Note 5 26 5 4" xfId="49819"/>
    <cellStyle name="Note 5 26 6" xfId="26103"/>
    <cellStyle name="Note 5 26 6 2" xfId="26104"/>
    <cellStyle name="Note 5 26 6 3" xfId="26105"/>
    <cellStyle name="Note 5 26 6 4" xfId="49820"/>
    <cellStyle name="Note 5 26 7" xfId="26106"/>
    <cellStyle name="Note 5 26 7 2" xfId="26107"/>
    <cellStyle name="Note 5 26 7 3" xfId="26108"/>
    <cellStyle name="Note 5 26 7 4" xfId="49821"/>
    <cellStyle name="Note 5 26 8" xfId="26109"/>
    <cellStyle name="Note 5 26 8 2" xfId="26110"/>
    <cellStyle name="Note 5 26 8 3" xfId="26111"/>
    <cellStyle name="Note 5 26 8 4" xfId="49822"/>
    <cellStyle name="Note 5 26 9" xfId="26112"/>
    <cellStyle name="Note 5 26 9 2" xfId="26113"/>
    <cellStyle name="Note 5 26 9 3" xfId="26114"/>
    <cellStyle name="Note 5 26 9 4" xfId="49823"/>
    <cellStyle name="Note 5 27" xfId="26115"/>
    <cellStyle name="Note 5 27 10" xfId="26116"/>
    <cellStyle name="Note 5 27 10 2" xfId="26117"/>
    <cellStyle name="Note 5 27 10 3" xfId="26118"/>
    <cellStyle name="Note 5 27 10 4" xfId="49824"/>
    <cellStyle name="Note 5 27 11" xfId="26119"/>
    <cellStyle name="Note 5 27 11 2" xfId="26120"/>
    <cellStyle name="Note 5 27 11 3" xfId="26121"/>
    <cellStyle name="Note 5 27 11 4" xfId="49825"/>
    <cellStyle name="Note 5 27 12" xfId="26122"/>
    <cellStyle name="Note 5 27 12 2" xfId="26123"/>
    <cellStyle name="Note 5 27 12 3" xfId="26124"/>
    <cellStyle name="Note 5 27 12 4" xfId="49826"/>
    <cellStyle name="Note 5 27 13" xfId="26125"/>
    <cellStyle name="Note 5 27 13 2" xfId="26126"/>
    <cellStyle name="Note 5 27 13 3" xfId="26127"/>
    <cellStyle name="Note 5 27 13 4" xfId="49827"/>
    <cellStyle name="Note 5 27 14" xfId="26128"/>
    <cellStyle name="Note 5 27 14 2" xfId="26129"/>
    <cellStyle name="Note 5 27 14 3" xfId="26130"/>
    <cellStyle name="Note 5 27 14 4" xfId="49828"/>
    <cellStyle name="Note 5 27 15" xfId="26131"/>
    <cellStyle name="Note 5 27 15 2" xfId="26132"/>
    <cellStyle name="Note 5 27 15 3" xfId="26133"/>
    <cellStyle name="Note 5 27 15 4" xfId="49829"/>
    <cellStyle name="Note 5 27 16" xfId="26134"/>
    <cellStyle name="Note 5 27 16 2" xfId="26135"/>
    <cellStyle name="Note 5 27 16 3" xfId="26136"/>
    <cellStyle name="Note 5 27 16 4" xfId="49830"/>
    <cellStyle name="Note 5 27 17" xfId="26137"/>
    <cellStyle name="Note 5 27 17 2" xfId="26138"/>
    <cellStyle name="Note 5 27 17 3" xfId="26139"/>
    <cellStyle name="Note 5 27 17 4" xfId="49831"/>
    <cellStyle name="Note 5 27 18" xfId="26140"/>
    <cellStyle name="Note 5 27 18 2" xfId="26141"/>
    <cellStyle name="Note 5 27 18 3" xfId="26142"/>
    <cellStyle name="Note 5 27 18 4" xfId="49832"/>
    <cellStyle name="Note 5 27 19" xfId="26143"/>
    <cellStyle name="Note 5 27 19 2" xfId="26144"/>
    <cellStyle name="Note 5 27 19 3" xfId="26145"/>
    <cellStyle name="Note 5 27 19 4" xfId="49833"/>
    <cellStyle name="Note 5 27 2" xfId="26146"/>
    <cellStyle name="Note 5 27 2 2" xfId="26147"/>
    <cellStyle name="Note 5 27 2 3" xfId="26148"/>
    <cellStyle name="Note 5 27 2 4" xfId="49834"/>
    <cellStyle name="Note 5 27 20" xfId="26149"/>
    <cellStyle name="Note 5 27 20 2" xfId="26150"/>
    <cellStyle name="Note 5 27 20 3" xfId="49835"/>
    <cellStyle name="Note 5 27 20 4" xfId="49836"/>
    <cellStyle name="Note 5 27 21" xfId="49837"/>
    <cellStyle name="Note 5 27 22" xfId="49838"/>
    <cellStyle name="Note 5 27 3" xfId="26151"/>
    <cellStyle name="Note 5 27 3 2" xfId="26152"/>
    <cellStyle name="Note 5 27 3 3" xfId="26153"/>
    <cellStyle name="Note 5 27 3 4" xfId="49839"/>
    <cellStyle name="Note 5 27 4" xfId="26154"/>
    <cellStyle name="Note 5 27 4 2" xfId="26155"/>
    <cellStyle name="Note 5 27 4 3" xfId="26156"/>
    <cellStyle name="Note 5 27 4 4" xfId="49840"/>
    <cellStyle name="Note 5 27 5" xfId="26157"/>
    <cellStyle name="Note 5 27 5 2" xfId="26158"/>
    <cellStyle name="Note 5 27 5 3" xfId="26159"/>
    <cellStyle name="Note 5 27 5 4" xfId="49841"/>
    <cellStyle name="Note 5 27 6" xfId="26160"/>
    <cellStyle name="Note 5 27 6 2" xfId="26161"/>
    <cellStyle name="Note 5 27 6 3" xfId="26162"/>
    <cellStyle name="Note 5 27 6 4" xfId="49842"/>
    <cellStyle name="Note 5 27 7" xfId="26163"/>
    <cellStyle name="Note 5 27 7 2" xfId="26164"/>
    <cellStyle name="Note 5 27 7 3" xfId="26165"/>
    <cellStyle name="Note 5 27 7 4" xfId="49843"/>
    <cellStyle name="Note 5 27 8" xfId="26166"/>
    <cellStyle name="Note 5 27 8 2" xfId="26167"/>
    <cellStyle name="Note 5 27 8 3" xfId="26168"/>
    <cellStyle name="Note 5 27 8 4" xfId="49844"/>
    <cellStyle name="Note 5 27 9" xfId="26169"/>
    <cellStyle name="Note 5 27 9 2" xfId="26170"/>
    <cellStyle name="Note 5 27 9 3" xfId="26171"/>
    <cellStyle name="Note 5 27 9 4" xfId="49845"/>
    <cellStyle name="Note 5 28" xfId="26172"/>
    <cellStyle name="Note 5 28 10" xfId="26173"/>
    <cellStyle name="Note 5 28 10 2" xfId="26174"/>
    <cellStyle name="Note 5 28 10 3" xfId="26175"/>
    <cellStyle name="Note 5 28 10 4" xfId="49846"/>
    <cellStyle name="Note 5 28 11" xfId="26176"/>
    <cellStyle name="Note 5 28 11 2" xfId="26177"/>
    <cellStyle name="Note 5 28 11 3" xfId="26178"/>
    <cellStyle name="Note 5 28 11 4" xfId="49847"/>
    <cellStyle name="Note 5 28 12" xfId="26179"/>
    <cellStyle name="Note 5 28 12 2" xfId="26180"/>
    <cellStyle name="Note 5 28 12 3" xfId="26181"/>
    <cellStyle name="Note 5 28 12 4" xfId="49848"/>
    <cellStyle name="Note 5 28 13" xfId="26182"/>
    <cellStyle name="Note 5 28 13 2" xfId="26183"/>
    <cellStyle name="Note 5 28 13 3" xfId="26184"/>
    <cellStyle name="Note 5 28 13 4" xfId="49849"/>
    <cellStyle name="Note 5 28 14" xfId="26185"/>
    <cellStyle name="Note 5 28 14 2" xfId="26186"/>
    <cellStyle name="Note 5 28 14 3" xfId="26187"/>
    <cellStyle name="Note 5 28 14 4" xfId="49850"/>
    <cellStyle name="Note 5 28 15" xfId="26188"/>
    <cellStyle name="Note 5 28 15 2" xfId="26189"/>
    <cellStyle name="Note 5 28 15 3" xfId="26190"/>
    <cellStyle name="Note 5 28 15 4" xfId="49851"/>
    <cellStyle name="Note 5 28 16" xfId="26191"/>
    <cellStyle name="Note 5 28 16 2" xfId="26192"/>
    <cellStyle name="Note 5 28 16 3" xfId="26193"/>
    <cellStyle name="Note 5 28 16 4" xfId="49852"/>
    <cellStyle name="Note 5 28 17" xfId="26194"/>
    <cellStyle name="Note 5 28 17 2" xfId="26195"/>
    <cellStyle name="Note 5 28 17 3" xfId="26196"/>
    <cellStyle name="Note 5 28 17 4" xfId="49853"/>
    <cellStyle name="Note 5 28 18" xfId="26197"/>
    <cellStyle name="Note 5 28 18 2" xfId="26198"/>
    <cellStyle name="Note 5 28 18 3" xfId="26199"/>
    <cellStyle name="Note 5 28 18 4" xfId="49854"/>
    <cellStyle name="Note 5 28 19" xfId="26200"/>
    <cellStyle name="Note 5 28 19 2" xfId="26201"/>
    <cellStyle name="Note 5 28 19 3" xfId="26202"/>
    <cellStyle name="Note 5 28 19 4" xfId="49855"/>
    <cellStyle name="Note 5 28 2" xfId="26203"/>
    <cellStyle name="Note 5 28 2 2" xfId="26204"/>
    <cellStyle name="Note 5 28 2 3" xfId="26205"/>
    <cellStyle name="Note 5 28 2 4" xfId="49856"/>
    <cellStyle name="Note 5 28 20" xfId="26206"/>
    <cellStyle name="Note 5 28 20 2" xfId="26207"/>
    <cellStyle name="Note 5 28 20 3" xfId="49857"/>
    <cellStyle name="Note 5 28 20 4" xfId="49858"/>
    <cellStyle name="Note 5 28 21" xfId="49859"/>
    <cellStyle name="Note 5 28 22" xfId="49860"/>
    <cellStyle name="Note 5 28 3" xfId="26208"/>
    <cellStyle name="Note 5 28 3 2" xfId="26209"/>
    <cellStyle name="Note 5 28 3 3" xfId="26210"/>
    <cellStyle name="Note 5 28 3 4" xfId="49861"/>
    <cellStyle name="Note 5 28 4" xfId="26211"/>
    <cellStyle name="Note 5 28 4 2" xfId="26212"/>
    <cellStyle name="Note 5 28 4 3" xfId="26213"/>
    <cellStyle name="Note 5 28 4 4" xfId="49862"/>
    <cellStyle name="Note 5 28 5" xfId="26214"/>
    <cellStyle name="Note 5 28 5 2" xfId="26215"/>
    <cellStyle name="Note 5 28 5 3" xfId="26216"/>
    <cellStyle name="Note 5 28 5 4" xfId="49863"/>
    <cellStyle name="Note 5 28 6" xfId="26217"/>
    <cellStyle name="Note 5 28 6 2" xfId="26218"/>
    <cellStyle name="Note 5 28 6 3" xfId="26219"/>
    <cellStyle name="Note 5 28 6 4" xfId="49864"/>
    <cellStyle name="Note 5 28 7" xfId="26220"/>
    <cellStyle name="Note 5 28 7 2" xfId="26221"/>
    <cellStyle name="Note 5 28 7 3" xfId="26222"/>
    <cellStyle name="Note 5 28 7 4" xfId="49865"/>
    <cellStyle name="Note 5 28 8" xfId="26223"/>
    <cellStyle name="Note 5 28 8 2" xfId="26224"/>
    <cellStyle name="Note 5 28 8 3" xfId="26225"/>
    <cellStyle name="Note 5 28 8 4" xfId="49866"/>
    <cellStyle name="Note 5 28 9" xfId="26226"/>
    <cellStyle name="Note 5 28 9 2" xfId="26227"/>
    <cellStyle name="Note 5 28 9 3" xfId="26228"/>
    <cellStyle name="Note 5 28 9 4" xfId="49867"/>
    <cellStyle name="Note 5 29" xfId="26229"/>
    <cellStyle name="Note 5 29 10" xfId="26230"/>
    <cellStyle name="Note 5 29 10 2" xfId="26231"/>
    <cellStyle name="Note 5 29 10 3" xfId="26232"/>
    <cellStyle name="Note 5 29 10 4" xfId="49868"/>
    <cellStyle name="Note 5 29 11" xfId="26233"/>
    <cellStyle name="Note 5 29 11 2" xfId="26234"/>
    <cellStyle name="Note 5 29 11 3" xfId="26235"/>
    <cellStyle name="Note 5 29 11 4" xfId="49869"/>
    <cellStyle name="Note 5 29 12" xfId="26236"/>
    <cellStyle name="Note 5 29 12 2" xfId="26237"/>
    <cellStyle name="Note 5 29 12 3" xfId="26238"/>
    <cellStyle name="Note 5 29 12 4" xfId="49870"/>
    <cellStyle name="Note 5 29 13" xfId="26239"/>
    <cellStyle name="Note 5 29 13 2" xfId="26240"/>
    <cellStyle name="Note 5 29 13 3" xfId="26241"/>
    <cellStyle name="Note 5 29 13 4" xfId="49871"/>
    <cellStyle name="Note 5 29 14" xfId="26242"/>
    <cellStyle name="Note 5 29 14 2" xfId="26243"/>
    <cellStyle name="Note 5 29 14 3" xfId="26244"/>
    <cellStyle name="Note 5 29 14 4" xfId="49872"/>
    <cellStyle name="Note 5 29 15" xfId="26245"/>
    <cellStyle name="Note 5 29 15 2" xfId="26246"/>
    <cellStyle name="Note 5 29 15 3" xfId="26247"/>
    <cellStyle name="Note 5 29 15 4" xfId="49873"/>
    <cellStyle name="Note 5 29 16" xfId="26248"/>
    <cellStyle name="Note 5 29 16 2" xfId="26249"/>
    <cellStyle name="Note 5 29 16 3" xfId="26250"/>
    <cellStyle name="Note 5 29 16 4" xfId="49874"/>
    <cellStyle name="Note 5 29 17" xfId="26251"/>
    <cellStyle name="Note 5 29 17 2" xfId="26252"/>
    <cellStyle name="Note 5 29 17 3" xfId="26253"/>
    <cellStyle name="Note 5 29 17 4" xfId="49875"/>
    <cellStyle name="Note 5 29 18" xfId="26254"/>
    <cellStyle name="Note 5 29 18 2" xfId="26255"/>
    <cellStyle name="Note 5 29 18 3" xfId="26256"/>
    <cellStyle name="Note 5 29 18 4" xfId="49876"/>
    <cellStyle name="Note 5 29 19" xfId="26257"/>
    <cellStyle name="Note 5 29 19 2" xfId="26258"/>
    <cellStyle name="Note 5 29 19 3" xfId="26259"/>
    <cellStyle name="Note 5 29 19 4" xfId="49877"/>
    <cellStyle name="Note 5 29 2" xfId="26260"/>
    <cellStyle name="Note 5 29 2 2" xfId="26261"/>
    <cellStyle name="Note 5 29 2 3" xfId="26262"/>
    <cellStyle name="Note 5 29 2 4" xfId="49878"/>
    <cellStyle name="Note 5 29 20" xfId="26263"/>
    <cellStyle name="Note 5 29 20 2" xfId="26264"/>
    <cellStyle name="Note 5 29 20 3" xfId="49879"/>
    <cellStyle name="Note 5 29 20 4" xfId="49880"/>
    <cellStyle name="Note 5 29 21" xfId="49881"/>
    <cellStyle name="Note 5 29 22" xfId="49882"/>
    <cellStyle name="Note 5 29 3" xfId="26265"/>
    <cellStyle name="Note 5 29 3 2" xfId="26266"/>
    <cellStyle name="Note 5 29 3 3" xfId="26267"/>
    <cellStyle name="Note 5 29 3 4" xfId="49883"/>
    <cellStyle name="Note 5 29 4" xfId="26268"/>
    <cellStyle name="Note 5 29 4 2" xfId="26269"/>
    <cellStyle name="Note 5 29 4 3" xfId="26270"/>
    <cellStyle name="Note 5 29 4 4" xfId="49884"/>
    <cellStyle name="Note 5 29 5" xfId="26271"/>
    <cellStyle name="Note 5 29 5 2" xfId="26272"/>
    <cellStyle name="Note 5 29 5 3" xfId="26273"/>
    <cellStyle name="Note 5 29 5 4" xfId="49885"/>
    <cellStyle name="Note 5 29 6" xfId="26274"/>
    <cellStyle name="Note 5 29 6 2" xfId="26275"/>
    <cellStyle name="Note 5 29 6 3" xfId="26276"/>
    <cellStyle name="Note 5 29 6 4" xfId="49886"/>
    <cellStyle name="Note 5 29 7" xfId="26277"/>
    <cellStyle name="Note 5 29 7 2" xfId="26278"/>
    <cellStyle name="Note 5 29 7 3" xfId="26279"/>
    <cellStyle name="Note 5 29 7 4" xfId="49887"/>
    <cellStyle name="Note 5 29 8" xfId="26280"/>
    <cellStyle name="Note 5 29 8 2" xfId="26281"/>
    <cellStyle name="Note 5 29 8 3" xfId="26282"/>
    <cellStyle name="Note 5 29 8 4" xfId="49888"/>
    <cellStyle name="Note 5 29 9" xfId="26283"/>
    <cellStyle name="Note 5 29 9 2" xfId="26284"/>
    <cellStyle name="Note 5 29 9 3" xfId="26285"/>
    <cellStyle name="Note 5 29 9 4" xfId="49889"/>
    <cellStyle name="Note 5 3" xfId="26286"/>
    <cellStyle name="Note 5 3 2" xfId="26287"/>
    <cellStyle name="Note 5 3 2 10" xfId="26288"/>
    <cellStyle name="Note 5 3 2 10 2" xfId="26289"/>
    <cellStyle name="Note 5 3 2 10 3" xfId="26290"/>
    <cellStyle name="Note 5 3 2 10 4" xfId="49890"/>
    <cellStyle name="Note 5 3 2 11" xfId="26291"/>
    <cellStyle name="Note 5 3 2 11 2" xfId="26292"/>
    <cellStyle name="Note 5 3 2 11 3" xfId="26293"/>
    <cellStyle name="Note 5 3 2 11 4" xfId="49891"/>
    <cellStyle name="Note 5 3 2 12" xfId="26294"/>
    <cellStyle name="Note 5 3 2 12 2" xfId="26295"/>
    <cellStyle name="Note 5 3 2 12 3" xfId="26296"/>
    <cellStyle name="Note 5 3 2 12 4" xfId="49892"/>
    <cellStyle name="Note 5 3 2 13" xfId="26297"/>
    <cellStyle name="Note 5 3 2 13 2" xfId="26298"/>
    <cellStyle name="Note 5 3 2 13 3" xfId="26299"/>
    <cellStyle name="Note 5 3 2 13 4" xfId="49893"/>
    <cellStyle name="Note 5 3 2 14" xfId="26300"/>
    <cellStyle name="Note 5 3 2 14 2" xfId="26301"/>
    <cellStyle name="Note 5 3 2 14 3" xfId="26302"/>
    <cellStyle name="Note 5 3 2 14 4" xfId="49894"/>
    <cellStyle name="Note 5 3 2 15" xfId="26303"/>
    <cellStyle name="Note 5 3 2 15 2" xfId="26304"/>
    <cellStyle name="Note 5 3 2 15 3" xfId="26305"/>
    <cellStyle name="Note 5 3 2 15 4" xfId="49895"/>
    <cellStyle name="Note 5 3 2 16" xfId="26306"/>
    <cellStyle name="Note 5 3 2 16 2" xfId="26307"/>
    <cellStyle name="Note 5 3 2 16 3" xfId="26308"/>
    <cellStyle name="Note 5 3 2 16 4" xfId="49896"/>
    <cellStyle name="Note 5 3 2 17" xfId="26309"/>
    <cellStyle name="Note 5 3 2 17 2" xfId="26310"/>
    <cellStyle name="Note 5 3 2 17 3" xfId="26311"/>
    <cellStyle name="Note 5 3 2 17 4" xfId="49897"/>
    <cellStyle name="Note 5 3 2 18" xfId="26312"/>
    <cellStyle name="Note 5 3 2 18 2" xfId="26313"/>
    <cellStyle name="Note 5 3 2 18 3" xfId="26314"/>
    <cellStyle name="Note 5 3 2 18 4" xfId="49898"/>
    <cellStyle name="Note 5 3 2 19" xfId="26315"/>
    <cellStyle name="Note 5 3 2 19 2" xfId="26316"/>
    <cellStyle name="Note 5 3 2 19 3" xfId="26317"/>
    <cellStyle name="Note 5 3 2 19 4" xfId="49899"/>
    <cellStyle name="Note 5 3 2 2" xfId="26318"/>
    <cellStyle name="Note 5 3 2 2 2" xfId="26319"/>
    <cellStyle name="Note 5 3 2 2 3" xfId="26320"/>
    <cellStyle name="Note 5 3 2 2 4" xfId="49900"/>
    <cellStyle name="Note 5 3 2 20" xfId="26321"/>
    <cellStyle name="Note 5 3 2 20 2" xfId="26322"/>
    <cellStyle name="Note 5 3 2 20 3" xfId="49901"/>
    <cellStyle name="Note 5 3 2 20 4" xfId="49902"/>
    <cellStyle name="Note 5 3 2 21" xfId="49903"/>
    <cellStyle name="Note 5 3 2 22" xfId="49904"/>
    <cellStyle name="Note 5 3 2 3" xfId="26323"/>
    <cellStyle name="Note 5 3 2 3 2" xfId="26324"/>
    <cellStyle name="Note 5 3 2 3 3" xfId="26325"/>
    <cellStyle name="Note 5 3 2 3 4" xfId="49905"/>
    <cellStyle name="Note 5 3 2 4" xfId="26326"/>
    <cellStyle name="Note 5 3 2 4 2" xfId="26327"/>
    <cellStyle name="Note 5 3 2 4 3" xfId="26328"/>
    <cellStyle name="Note 5 3 2 4 4" xfId="49906"/>
    <cellStyle name="Note 5 3 2 5" xfId="26329"/>
    <cellStyle name="Note 5 3 2 5 2" xfId="26330"/>
    <cellStyle name="Note 5 3 2 5 3" xfId="26331"/>
    <cellStyle name="Note 5 3 2 5 4" xfId="49907"/>
    <cellStyle name="Note 5 3 2 6" xfId="26332"/>
    <cellStyle name="Note 5 3 2 6 2" xfId="26333"/>
    <cellStyle name="Note 5 3 2 6 3" xfId="26334"/>
    <cellStyle name="Note 5 3 2 6 4" xfId="49908"/>
    <cellStyle name="Note 5 3 2 7" xfId="26335"/>
    <cellStyle name="Note 5 3 2 7 2" xfId="26336"/>
    <cellStyle name="Note 5 3 2 7 3" xfId="26337"/>
    <cellStyle name="Note 5 3 2 7 4" xfId="49909"/>
    <cellStyle name="Note 5 3 2 8" xfId="26338"/>
    <cellStyle name="Note 5 3 2 8 2" xfId="26339"/>
    <cellStyle name="Note 5 3 2 8 3" xfId="26340"/>
    <cellStyle name="Note 5 3 2 8 4" xfId="49910"/>
    <cellStyle name="Note 5 3 2 9" xfId="26341"/>
    <cellStyle name="Note 5 3 2 9 2" xfId="26342"/>
    <cellStyle name="Note 5 3 2 9 3" xfId="26343"/>
    <cellStyle name="Note 5 3 2 9 4" xfId="49911"/>
    <cellStyle name="Note 5 3 3" xfId="26344"/>
    <cellStyle name="Note 5 3 3 10" xfId="26345"/>
    <cellStyle name="Note 5 3 3 10 2" xfId="26346"/>
    <cellStyle name="Note 5 3 3 10 3" xfId="26347"/>
    <cellStyle name="Note 5 3 3 10 4" xfId="49912"/>
    <cellStyle name="Note 5 3 3 11" xfId="26348"/>
    <cellStyle name="Note 5 3 3 11 2" xfId="26349"/>
    <cellStyle name="Note 5 3 3 11 3" xfId="26350"/>
    <cellStyle name="Note 5 3 3 11 4" xfId="49913"/>
    <cellStyle name="Note 5 3 3 12" xfId="26351"/>
    <cellStyle name="Note 5 3 3 12 2" xfId="26352"/>
    <cellStyle name="Note 5 3 3 12 3" xfId="26353"/>
    <cellStyle name="Note 5 3 3 12 4" xfId="49914"/>
    <cellStyle name="Note 5 3 3 13" xfId="26354"/>
    <cellStyle name="Note 5 3 3 13 2" xfId="26355"/>
    <cellStyle name="Note 5 3 3 13 3" xfId="26356"/>
    <cellStyle name="Note 5 3 3 13 4" xfId="49915"/>
    <cellStyle name="Note 5 3 3 14" xfId="26357"/>
    <cellStyle name="Note 5 3 3 14 2" xfId="26358"/>
    <cellStyle name="Note 5 3 3 14 3" xfId="26359"/>
    <cellStyle name="Note 5 3 3 14 4" xfId="49916"/>
    <cellStyle name="Note 5 3 3 15" xfId="26360"/>
    <cellStyle name="Note 5 3 3 15 2" xfId="26361"/>
    <cellStyle name="Note 5 3 3 15 3" xfId="26362"/>
    <cellStyle name="Note 5 3 3 15 4" xfId="49917"/>
    <cellStyle name="Note 5 3 3 16" xfId="26363"/>
    <cellStyle name="Note 5 3 3 16 2" xfId="26364"/>
    <cellStyle name="Note 5 3 3 16 3" xfId="26365"/>
    <cellStyle name="Note 5 3 3 16 4" xfId="49918"/>
    <cellStyle name="Note 5 3 3 17" xfId="26366"/>
    <cellStyle name="Note 5 3 3 17 2" xfId="26367"/>
    <cellStyle name="Note 5 3 3 17 3" xfId="26368"/>
    <cellStyle name="Note 5 3 3 17 4" xfId="49919"/>
    <cellStyle name="Note 5 3 3 18" xfId="26369"/>
    <cellStyle name="Note 5 3 3 18 2" xfId="26370"/>
    <cellStyle name="Note 5 3 3 18 3" xfId="26371"/>
    <cellStyle name="Note 5 3 3 18 4" xfId="49920"/>
    <cellStyle name="Note 5 3 3 19" xfId="26372"/>
    <cellStyle name="Note 5 3 3 19 2" xfId="26373"/>
    <cellStyle name="Note 5 3 3 19 3" xfId="26374"/>
    <cellStyle name="Note 5 3 3 19 4" xfId="49921"/>
    <cellStyle name="Note 5 3 3 2" xfId="26375"/>
    <cellStyle name="Note 5 3 3 2 2" xfId="26376"/>
    <cellStyle name="Note 5 3 3 2 3" xfId="26377"/>
    <cellStyle name="Note 5 3 3 2 4" xfId="49922"/>
    <cellStyle name="Note 5 3 3 20" xfId="26378"/>
    <cellStyle name="Note 5 3 3 20 2" xfId="26379"/>
    <cellStyle name="Note 5 3 3 20 3" xfId="49923"/>
    <cellStyle name="Note 5 3 3 20 4" xfId="49924"/>
    <cellStyle name="Note 5 3 3 21" xfId="49925"/>
    <cellStyle name="Note 5 3 3 22" xfId="49926"/>
    <cellStyle name="Note 5 3 3 3" xfId="26380"/>
    <cellStyle name="Note 5 3 3 3 2" xfId="26381"/>
    <cellStyle name="Note 5 3 3 3 3" xfId="26382"/>
    <cellStyle name="Note 5 3 3 3 4" xfId="49927"/>
    <cellStyle name="Note 5 3 3 4" xfId="26383"/>
    <cellStyle name="Note 5 3 3 4 2" xfId="26384"/>
    <cellStyle name="Note 5 3 3 4 3" xfId="26385"/>
    <cellStyle name="Note 5 3 3 4 4" xfId="49928"/>
    <cellStyle name="Note 5 3 3 5" xfId="26386"/>
    <cellStyle name="Note 5 3 3 5 2" xfId="26387"/>
    <cellStyle name="Note 5 3 3 5 3" xfId="26388"/>
    <cellStyle name="Note 5 3 3 5 4" xfId="49929"/>
    <cellStyle name="Note 5 3 3 6" xfId="26389"/>
    <cellStyle name="Note 5 3 3 6 2" xfId="26390"/>
    <cellStyle name="Note 5 3 3 6 3" xfId="26391"/>
    <cellStyle name="Note 5 3 3 6 4" xfId="49930"/>
    <cellStyle name="Note 5 3 3 7" xfId="26392"/>
    <cellStyle name="Note 5 3 3 7 2" xfId="26393"/>
    <cellStyle name="Note 5 3 3 7 3" xfId="26394"/>
    <cellStyle name="Note 5 3 3 7 4" xfId="49931"/>
    <cellStyle name="Note 5 3 3 8" xfId="26395"/>
    <cellStyle name="Note 5 3 3 8 2" xfId="26396"/>
    <cellStyle name="Note 5 3 3 8 3" xfId="26397"/>
    <cellStyle name="Note 5 3 3 8 4" xfId="49932"/>
    <cellStyle name="Note 5 3 3 9" xfId="26398"/>
    <cellStyle name="Note 5 3 3 9 2" xfId="26399"/>
    <cellStyle name="Note 5 3 3 9 3" xfId="26400"/>
    <cellStyle name="Note 5 3 3 9 4" xfId="49933"/>
    <cellStyle name="Note 5 3 4" xfId="26401"/>
    <cellStyle name="Note 5 3 4 10" xfId="26402"/>
    <cellStyle name="Note 5 3 4 10 2" xfId="26403"/>
    <cellStyle name="Note 5 3 4 10 3" xfId="26404"/>
    <cellStyle name="Note 5 3 4 10 4" xfId="49934"/>
    <cellStyle name="Note 5 3 4 11" xfId="26405"/>
    <cellStyle name="Note 5 3 4 11 2" xfId="26406"/>
    <cellStyle name="Note 5 3 4 11 3" xfId="26407"/>
    <cellStyle name="Note 5 3 4 11 4" xfId="49935"/>
    <cellStyle name="Note 5 3 4 12" xfId="26408"/>
    <cellStyle name="Note 5 3 4 12 2" xfId="26409"/>
    <cellStyle name="Note 5 3 4 12 3" xfId="26410"/>
    <cellStyle name="Note 5 3 4 12 4" xfId="49936"/>
    <cellStyle name="Note 5 3 4 13" xfId="26411"/>
    <cellStyle name="Note 5 3 4 13 2" xfId="26412"/>
    <cellStyle name="Note 5 3 4 13 3" xfId="26413"/>
    <cellStyle name="Note 5 3 4 13 4" xfId="49937"/>
    <cellStyle name="Note 5 3 4 14" xfId="26414"/>
    <cellStyle name="Note 5 3 4 14 2" xfId="26415"/>
    <cellStyle name="Note 5 3 4 14 3" xfId="26416"/>
    <cellStyle name="Note 5 3 4 14 4" xfId="49938"/>
    <cellStyle name="Note 5 3 4 15" xfId="26417"/>
    <cellStyle name="Note 5 3 4 15 2" xfId="26418"/>
    <cellStyle name="Note 5 3 4 15 3" xfId="26419"/>
    <cellStyle name="Note 5 3 4 15 4" xfId="49939"/>
    <cellStyle name="Note 5 3 4 16" xfId="26420"/>
    <cellStyle name="Note 5 3 4 16 2" xfId="26421"/>
    <cellStyle name="Note 5 3 4 16 3" xfId="26422"/>
    <cellStyle name="Note 5 3 4 16 4" xfId="49940"/>
    <cellStyle name="Note 5 3 4 17" xfId="26423"/>
    <cellStyle name="Note 5 3 4 17 2" xfId="26424"/>
    <cellStyle name="Note 5 3 4 17 3" xfId="26425"/>
    <cellStyle name="Note 5 3 4 17 4" xfId="49941"/>
    <cellStyle name="Note 5 3 4 18" xfId="26426"/>
    <cellStyle name="Note 5 3 4 18 2" xfId="26427"/>
    <cellStyle name="Note 5 3 4 18 3" xfId="26428"/>
    <cellStyle name="Note 5 3 4 18 4" xfId="49942"/>
    <cellStyle name="Note 5 3 4 19" xfId="26429"/>
    <cellStyle name="Note 5 3 4 19 2" xfId="26430"/>
    <cellStyle name="Note 5 3 4 19 3" xfId="26431"/>
    <cellStyle name="Note 5 3 4 19 4" xfId="49943"/>
    <cellStyle name="Note 5 3 4 2" xfId="26432"/>
    <cellStyle name="Note 5 3 4 2 2" xfId="26433"/>
    <cellStyle name="Note 5 3 4 2 3" xfId="26434"/>
    <cellStyle name="Note 5 3 4 2 4" xfId="49944"/>
    <cellStyle name="Note 5 3 4 20" xfId="26435"/>
    <cellStyle name="Note 5 3 4 20 2" xfId="26436"/>
    <cellStyle name="Note 5 3 4 20 3" xfId="49945"/>
    <cellStyle name="Note 5 3 4 20 4" xfId="49946"/>
    <cellStyle name="Note 5 3 4 21" xfId="49947"/>
    <cellStyle name="Note 5 3 4 22" xfId="49948"/>
    <cellStyle name="Note 5 3 4 3" xfId="26437"/>
    <cellStyle name="Note 5 3 4 3 2" xfId="26438"/>
    <cellStyle name="Note 5 3 4 3 3" xfId="26439"/>
    <cellStyle name="Note 5 3 4 3 4" xfId="49949"/>
    <cellStyle name="Note 5 3 4 4" xfId="26440"/>
    <cellStyle name="Note 5 3 4 4 2" xfId="26441"/>
    <cellStyle name="Note 5 3 4 4 3" xfId="26442"/>
    <cellStyle name="Note 5 3 4 4 4" xfId="49950"/>
    <cellStyle name="Note 5 3 4 5" xfId="26443"/>
    <cellStyle name="Note 5 3 4 5 2" xfId="26444"/>
    <cellStyle name="Note 5 3 4 5 3" xfId="26445"/>
    <cellStyle name="Note 5 3 4 5 4" xfId="49951"/>
    <cellStyle name="Note 5 3 4 6" xfId="26446"/>
    <cellStyle name="Note 5 3 4 6 2" xfId="26447"/>
    <cellStyle name="Note 5 3 4 6 3" xfId="26448"/>
    <cellStyle name="Note 5 3 4 6 4" xfId="49952"/>
    <cellStyle name="Note 5 3 4 7" xfId="26449"/>
    <cellStyle name="Note 5 3 4 7 2" xfId="26450"/>
    <cellStyle name="Note 5 3 4 7 3" xfId="26451"/>
    <cellStyle name="Note 5 3 4 7 4" xfId="49953"/>
    <cellStyle name="Note 5 3 4 8" xfId="26452"/>
    <cellStyle name="Note 5 3 4 8 2" xfId="26453"/>
    <cellStyle name="Note 5 3 4 8 3" xfId="26454"/>
    <cellStyle name="Note 5 3 4 8 4" xfId="49954"/>
    <cellStyle name="Note 5 3 4 9" xfId="26455"/>
    <cellStyle name="Note 5 3 4 9 2" xfId="26456"/>
    <cellStyle name="Note 5 3 4 9 3" xfId="26457"/>
    <cellStyle name="Note 5 3 4 9 4" xfId="49955"/>
    <cellStyle name="Note 5 3 5" xfId="26458"/>
    <cellStyle name="Note 5 3 5 10" xfId="26459"/>
    <cellStyle name="Note 5 3 5 10 2" xfId="26460"/>
    <cellStyle name="Note 5 3 5 10 3" xfId="26461"/>
    <cellStyle name="Note 5 3 5 10 4" xfId="49956"/>
    <cellStyle name="Note 5 3 5 11" xfId="26462"/>
    <cellStyle name="Note 5 3 5 11 2" xfId="26463"/>
    <cellStyle name="Note 5 3 5 11 3" xfId="26464"/>
    <cellStyle name="Note 5 3 5 11 4" xfId="49957"/>
    <cellStyle name="Note 5 3 5 12" xfId="26465"/>
    <cellStyle name="Note 5 3 5 12 2" xfId="26466"/>
    <cellStyle name="Note 5 3 5 12 3" xfId="26467"/>
    <cellStyle name="Note 5 3 5 12 4" xfId="49958"/>
    <cellStyle name="Note 5 3 5 13" xfId="26468"/>
    <cellStyle name="Note 5 3 5 13 2" xfId="26469"/>
    <cellStyle name="Note 5 3 5 13 3" xfId="26470"/>
    <cellStyle name="Note 5 3 5 13 4" xfId="49959"/>
    <cellStyle name="Note 5 3 5 14" xfId="26471"/>
    <cellStyle name="Note 5 3 5 14 2" xfId="26472"/>
    <cellStyle name="Note 5 3 5 14 3" xfId="26473"/>
    <cellStyle name="Note 5 3 5 14 4" xfId="49960"/>
    <cellStyle name="Note 5 3 5 15" xfId="26474"/>
    <cellStyle name="Note 5 3 5 15 2" xfId="26475"/>
    <cellStyle name="Note 5 3 5 15 3" xfId="26476"/>
    <cellStyle name="Note 5 3 5 15 4" xfId="49961"/>
    <cellStyle name="Note 5 3 5 16" xfId="26477"/>
    <cellStyle name="Note 5 3 5 16 2" xfId="26478"/>
    <cellStyle name="Note 5 3 5 16 3" xfId="26479"/>
    <cellStyle name="Note 5 3 5 16 4" xfId="49962"/>
    <cellStyle name="Note 5 3 5 17" xfId="26480"/>
    <cellStyle name="Note 5 3 5 17 2" xfId="26481"/>
    <cellStyle name="Note 5 3 5 17 3" xfId="26482"/>
    <cellStyle name="Note 5 3 5 17 4" xfId="49963"/>
    <cellStyle name="Note 5 3 5 18" xfId="26483"/>
    <cellStyle name="Note 5 3 5 18 2" xfId="26484"/>
    <cellStyle name="Note 5 3 5 18 3" xfId="26485"/>
    <cellStyle name="Note 5 3 5 18 4" xfId="49964"/>
    <cellStyle name="Note 5 3 5 19" xfId="26486"/>
    <cellStyle name="Note 5 3 5 19 2" xfId="26487"/>
    <cellStyle name="Note 5 3 5 19 3" xfId="26488"/>
    <cellStyle name="Note 5 3 5 19 4" xfId="49965"/>
    <cellStyle name="Note 5 3 5 2" xfId="26489"/>
    <cellStyle name="Note 5 3 5 2 2" xfId="26490"/>
    <cellStyle name="Note 5 3 5 2 3" xfId="26491"/>
    <cellStyle name="Note 5 3 5 2 4" xfId="49966"/>
    <cellStyle name="Note 5 3 5 20" xfId="26492"/>
    <cellStyle name="Note 5 3 5 20 2" xfId="26493"/>
    <cellStyle name="Note 5 3 5 20 3" xfId="49967"/>
    <cellStyle name="Note 5 3 5 20 4" xfId="49968"/>
    <cellStyle name="Note 5 3 5 21" xfId="49969"/>
    <cellStyle name="Note 5 3 5 22" xfId="49970"/>
    <cellStyle name="Note 5 3 5 3" xfId="26494"/>
    <cellStyle name="Note 5 3 5 3 2" xfId="26495"/>
    <cellStyle name="Note 5 3 5 3 3" xfId="26496"/>
    <cellStyle name="Note 5 3 5 3 4" xfId="49971"/>
    <cellStyle name="Note 5 3 5 4" xfId="26497"/>
    <cellStyle name="Note 5 3 5 4 2" xfId="26498"/>
    <cellStyle name="Note 5 3 5 4 3" xfId="26499"/>
    <cellStyle name="Note 5 3 5 4 4" xfId="49972"/>
    <cellStyle name="Note 5 3 5 5" xfId="26500"/>
    <cellStyle name="Note 5 3 5 5 2" xfId="26501"/>
    <cellStyle name="Note 5 3 5 5 3" xfId="26502"/>
    <cellStyle name="Note 5 3 5 5 4" xfId="49973"/>
    <cellStyle name="Note 5 3 5 6" xfId="26503"/>
    <cellStyle name="Note 5 3 5 6 2" xfId="26504"/>
    <cellStyle name="Note 5 3 5 6 3" xfId="26505"/>
    <cellStyle name="Note 5 3 5 6 4" xfId="49974"/>
    <cellStyle name="Note 5 3 5 7" xfId="26506"/>
    <cellStyle name="Note 5 3 5 7 2" xfId="26507"/>
    <cellStyle name="Note 5 3 5 7 3" xfId="26508"/>
    <cellStyle name="Note 5 3 5 7 4" xfId="49975"/>
    <cellStyle name="Note 5 3 5 8" xfId="26509"/>
    <cellStyle name="Note 5 3 5 8 2" xfId="26510"/>
    <cellStyle name="Note 5 3 5 8 3" xfId="26511"/>
    <cellStyle name="Note 5 3 5 8 4" xfId="49976"/>
    <cellStyle name="Note 5 3 5 9" xfId="26512"/>
    <cellStyle name="Note 5 3 5 9 2" xfId="26513"/>
    <cellStyle name="Note 5 3 5 9 3" xfId="26514"/>
    <cellStyle name="Note 5 3 5 9 4" xfId="49977"/>
    <cellStyle name="Note 5 3 6" xfId="49978"/>
    <cellStyle name="Note 5 30" xfId="26515"/>
    <cellStyle name="Note 5 30 2" xfId="26516"/>
    <cellStyle name="Note 5 30 3" xfId="49979"/>
    <cellStyle name="Note 5 31" xfId="26517"/>
    <cellStyle name="Note 5 31 2" xfId="26518"/>
    <cellStyle name="Note 5 31 3" xfId="26519"/>
    <cellStyle name="Note 5 31 4" xfId="49980"/>
    <cellStyle name="Note 5 32" xfId="26520"/>
    <cellStyle name="Note 5 32 2" xfId="26521"/>
    <cellStyle name="Note 5 32 3" xfId="26522"/>
    <cellStyle name="Note 5 32 4" xfId="49981"/>
    <cellStyle name="Note 5 33" xfId="26523"/>
    <cellStyle name="Note 5 33 2" xfId="26524"/>
    <cellStyle name="Note 5 33 3" xfId="26525"/>
    <cellStyle name="Note 5 33 4" xfId="49982"/>
    <cellStyle name="Note 5 34" xfId="26526"/>
    <cellStyle name="Note 5 34 2" xfId="26527"/>
    <cellStyle name="Note 5 34 3" xfId="26528"/>
    <cellStyle name="Note 5 34 4" xfId="49983"/>
    <cellStyle name="Note 5 35" xfId="26529"/>
    <cellStyle name="Note 5 35 2" xfId="26530"/>
    <cellStyle name="Note 5 35 3" xfId="26531"/>
    <cellStyle name="Note 5 35 4" xfId="49984"/>
    <cellStyle name="Note 5 36" xfId="26532"/>
    <cellStyle name="Note 5 36 2" xfId="26533"/>
    <cellStyle name="Note 5 36 3" xfId="26534"/>
    <cellStyle name="Note 5 36 4" xfId="49985"/>
    <cellStyle name="Note 5 37" xfId="26535"/>
    <cellStyle name="Note 5 37 2" xfId="26536"/>
    <cellStyle name="Note 5 37 3" xfId="26537"/>
    <cellStyle name="Note 5 37 4" xfId="49986"/>
    <cellStyle name="Note 5 38" xfId="26538"/>
    <cellStyle name="Note 5 38 2" xfId="26539"/>
    <cellStyle name="Note 5 38 3" xfId="26540"/>
    <cellStyle name="Note 5 38 4" xfId="49987"/>
    <cellStyle name="Note 5 39" xfId="26541"/>
    <cellStyle name="Note 5 39 2" xfId="26542"/>
    <cellStyle name="Note 5 39 3" xfId="26543"/>
    <cellStyle name="Note 5 39 4" xfId="49988"/>
    <cellStyle name="Note 5 4" xfId="26544"/>
    <cellStyle name="Note 5 4 10" xfId="26545"/>
    <cellStyle name="Note 5 4 10 2" xfId="26546"/>
    <cellStyle name="Note 5 4 10 3" xfId="26547"/>
    <cellStyle name="Note 5 4 10 4" xfId="49989"/>
    <cellStyle name="Note 5 4 11" xfId="26548"/>
    <cellStyle name="Note 5 4 11 2" xfId="26549"/>
    <cellStyle name="Note 5 4 11 3" xfId="26550"/>
    <cellStyle name="Note 5 4 11 4" xfId="49990"/>
    <cellStyle name="Note 5 4 12" xfId="26551"/>
    <cellStyle name="Note 5 4 12 2" xfId="26552"/>
    <cellStyle name="Note 5 4 12 3" xfId="26553"/>
    <cellStyle name="Note 5 4 12 4" xfId="49991"/>
    <cellStyle name="Note 5 4 13" xfId="26554"/>
    <cellStyle name="Note 5 4 13 2" xfId="26555"/>
    <cellStyle name="Note 5 4 13 3" xfId="26556"/>
    <cellStyle name="Note 5 4 13 4" xfId="49992"/>
    <cellStyle name="Note 5 4 14" xfId="26557"/>
    <cellStyle name="Note 5 4 14 2" xfId="26558"/>
    <cellStyle name="Note 5 4 14 3" xfId="26559"/>
    <cellStyle name="Note 5 4 14 4" xfId="49993"/>
    <cellStyle name="Note 5 4 15" xfId="26560"/>
    <cellStyle name="Note 5 4 15 2" xfId="26561"/>
    <cellStyle name="Note 5 4 15 3" xfId="26562"/>
    <cellStyle name="Note 5 4 15 4" xfId="49994"/>
    <cellStyle name="Note 5 4 16" xfId="26563"/>
    <cellStyle name="Note 5 4 16 2" xfId="26564"/>
    <cellStyle name="Note 5 4 16 3" xfId="26565"/>
    <cellStyle name="Note 5 4 16 4" xfId="49995"/>
    <cellStyle name="Note 5 4 17" xfId="26566"/>
    <cellStyle name="Note 5 4 17 2" xfId="26567"/>
    <cellStyle name="Note 5 4 17 3" xfId="26568"/>
    <cellStyle name="Note 5 4 17 4" xfId="49996"/>
    <cellStyle name="Note 5 4 18" xfId="26569"/>
    <cellStyle name="Note 5 4 18 2" xfId="26570"/>
    <cellStyle name="Note 5 4 18 3" xfId="26571"/>
    <cellStyle name="Note 5 4 18 4" xfId="49997"/>
    <cellStyle name="Note 5 4 19" xfId="26572"/>
    <cellStyle name="Note 5 4 19 2" xfId="26573"/>
    <cellStyle name="Note 5 4 19 3" xfId="26574"/>
    <cellStyle name="Note 5 4 19 4" xfId="49998"/>
    <cellStyle name="Note 5 4 2" xfId="26575"/>
    <cellStyle name="Note 5 4 2 2" xfId="26576"/>
    <cellStyle name="Note 5 4 2 3" xfId="26577"/>
    <cellStyle name="Note 5 4 2 4" xfId="49999"/>
    <cellStyle name="Note 5 4 20" xfId="26578"/>
    <cellStyle name="Note 5 4 20 2" xfId="26579"/>
    <cellStyle name="Note 5 4 20 3" xfId="50000"/>
    <cellStyle name="Note 5 4 20 4" xfId="50001"/>
    <cellStyle name="Note 5 4 21" xfId="50002"/>
    <cellStyle name="Note 5 4 22" xfId="50003"/>
    <cellStyle name="Note 5 4 3" xfId="26580"/>
    <cellStyle name="Note 5 4 3 2" xfId="26581"/>
    <cellStyle name="Note 5 4 3 3" xfId="26582"/>
    <cellStyle name="Note 5 4 3 4" xfId="50004"/>
    <cellStyle name="Note 5 4 4" xfId="26583"/>
    <cellStyle name="Note 5 4 4 2" xfId="26584"/>
    <cellStyle name="Note 5 4 4 3" xfId="26585"/>
    <cellStyle name="Note 5 4 4 4" xfId="50005"/>
    <cellStyle name="Note 5 4 5" xfId="26586"/>
    <cellStyle name="Note 5 4 5 2" xfId="26587"/>
    <cellStyle name="Note 5 4 5 3" xfId="26588"/>
    <cellStyle name="Note 5 4 5 4" xfId="50006"/>
    <cellStyle name="Note 5 4 6" xfId="26589"/>
    <cellStyle name="Note 5 4 6 2" xfId="26590"/>
    <cellStyle name="Note 5 4 6 3" xfId="26591"/>
    <cellStyle name="Note 5 4 6 4" xfId="50007"/>
    <cellStyle name="Note 5 4 7" xfId="26592"/>
    <cellStyle name="Note 5 4 7 2" xfId="26593"/>
    <cellStyle name="Note 5 4 7 3" xfId="26594"/>
    <cellStyle name="Note 5 4 7 4" xfId="50008"/>
    <cellStyle name="Note 5 4 8" xfId="26595"/>
    <cellStyle name="Note 5 4 8 2" xfId="26596"/>
    <cellStyle name="Note 5 4 8 3" xfId="26597"/>
    <cellStyle name="Note 5 4 8 4" xfId="50009"/>
    <cellStyle name="Note 5 4 9" xfId="26598"/>
    <cellStyle name="Note 5 4 9 2" xfId="26599"/>
    <cellStyle name="Note 5 4 9 3" xfId="26600"/>
    <cellStyle name="Note 5 4 9 4" xfId="50010"/>
    <cellStyle name="Note 5 40" xfId="26601"/>
    <cellStyle name="Note 5 40 2" xfId="26602"/>
    <cellStyle name="Note 5 40 3" xfId="26603"/>
    <cellStyle name="Note 5 40 4" xfId="50011"/>
    <cellStyle name="Note 5 41" xfId="26604"/>
    <cellStyle name="Note 5 41 2" xfId="26605"/>
    <cellStyle name="Note 5 41 3" xfId="26606"/>
    <cellStyle name="Note 5 41 4" xfId="50012"/>
    <cellStyle name="Note 5 42" xfId="26607"/>
    <cellStyle name="Note 5 42 2" xfId="26608"/>
    <cellStyle name="Note 5 42 3" xfId="26609"/>
    <cellStyle name="Note 5 42 4" xfId="50013"/>
    <cellStyle name="Note 5 43" xfId="26610"/>
    <cellStyle name="Note 5 43 2" xfId="26611"/>
    <cellStyle name="Note 5 43 3" xfId="26612"/>
    <cellStyle name="Note 5 43 4" xfId="50014"/>
    <cellStyle name="Note 5 44" xfId="26613"/>
    <cellStyle name="Note 5 44 2" xfId="26614"/>
    <cellStyle name="Note 5 44 3" xfId="26615"/>
    <cellStyle name="Note 5 44 4" xfId="50015"/>
    <cellStyle name="Note 5 45" xfId="26616"/>
    <cellStyle name="Note 5 45 2" xfId="26617"/>
    <cellStyle name="Note 5 45 3" xfId="26618"/>
    <cellStyle name="Note 5 45 4" xfId="50016"/>
    <cellStyle name="Note 5 46" xfId="26619"/>
    <cellStyle name="Note 5 46 2" xfId="26620"/>
    <cellStyle name="Note 5 46 3" xfId="26621"/>
    <cellStyle name="Note 5 46 4" xfId="50017"/>
    <cellStyle name="Note 5 47" xfId="26622"/>
    <cellStyle name="Note 5 47 2" xfId="26623"/>
    <cellStyle name="Note 5 47 3" xfId="26624"/>
    <cellStyle name="Note 5 47 4" xfId="50018"/>
    <cellStyle name="Note 5 48" xfId="26625"/>
    <cellStyle name="Note 5 48 2" xfId="26626"/>
    <cellStyle name="Note 5 48 3" xfId="26627"/>
    <cellStyle name="Note 5 48 4" xfId="50019"/>
    <cellStyle name="Note 5 49" xfId="50020"/>
    <cellStyle name="Note 5 5" xfId="26628"/>
    <cellStyle name="Note 5 5 10" xfId="26629"/>
    <cellStyle name="Note 5 5 10 2" xfId="26630"/>
    <cellStyle name="Note 5 5 10 3" xfId="26631"/>
    <cellStyle name="Note 5 5 10 4" xfId="50021"/>
    <cellStyle name="Note 5 5 11" xfId="26632"/>
    <cellStyle name="Note 5 5 11 2" xfId="26633"/>
    <cellStyle name="Note 5 5 11 3" xfId="26634"/>
    <cellStyle name="Note 5 5 11 4" xfId="50022"/>
    <cellStyle name="Note 5 5 12" xfId="26635"/>
    <cellStyle name="Note 5 5 12 2" xfId="26636"/>
    <cellStyle name="Note 5 5 12 3" xfId="26637"/>
    <cellStyle name="Note 5 5 12 4" xfId="50023"/>
    <cellStyle name="Note 5 5 13" xfId="26638"/>
    <cellStyle name="Note 5 5 13 2" xfId="26639"/>
    <cellStyle name="Note 5 5 13 3" xfId="26640"/>
    <cellStyle name="Note 5 5 13 4" xfId="50024"/>
    <cellStyle name="Note 5 5 14" xfId="26641"/>
    <cellStyle name="Note 5 5 14 2" xfId="26642"/>
    <cellStyle name="Note 5 5 14 3" xfId="26643"/>
    <cellStyle name="Note 5 5 14 4" xfId="50025"/>
    <cellStyle name="Note 5 5 15" xfId="26644"/>
    <cellStyle name="Note 5 5 15 2" xfId="26645"/>
    <cellStyle name="Note 5 5 15 3" xfId="26646"/>
    <cellStyle name="Note 5 5 15 4" xfId="50026"/>
    <cellStyle name="Note 5 5 16" xfId="26647"/>
    <cellStyle name="Note 5 5 16 2" xfId="26648"/>
    <cellStyle name="Note 5 5 16 3" xfId="26649"/>
    <cellStyle name="Note 5 5 16 4" xfId="50027"/>
    <cellStyle name="Note 5 5 17" xfId="26650"/>
    <cellStyle name="Note 5 5 17 2" xfId="26651"/>
    <cellStyle name="Note 5 5 17 3" xfId="26652"/>
    <cellStyle name="Note 5 5 17 4" xfId="50028"/>
    <cellStyle name="Note 5 5 18" xfId="26653"/>
    <cellStyle name="Note 5 5 18 2" xfId="26654"/>
    <cellStyle name="Note 5 5 18 3" xfId="26655"/>
    <cellStyle name="Note 5 5 18 4" xfId="50029"/>
    <cellStyle name="Note 5 5 19" xfId="26656"/>
    <cellStyle name="Note 5 5 19 2" xfId="26657"/>
    <cellStyle name="Note 5 5 19 3" xfId="26658"/>
    <cellStyle name="Note 5 5 19 4" xfId="50030"/>
    <cellStyle name="Note 5 5 2" xfId="26659"/>
    <cellStyle name="Note 5 5 2 2" xfId="26660"/>
    <cellStyle name="Note 5 5 2 3" xfId="26661"/>
    <cellStyle name="Note 5 5 2 4" xfId="50031"/>
    <cellStyle name="Note 5 5 20" xfId="26662"/>
    <cellStyle name="Note 5 5 20 2" xfId="26663"/>
    <cellStyle name="Note 5 5 20 3" xfId="50032"/>
    <cellStyle name="Note 5 5 20 4" xfId="50033"/>
    <cellStyle name="Note 5 5 21" xfId="50034"/>
    <cellStyle name="Note 5 5 22" xfId="50035"/>
    <cellStyle name="Note 5 5 3" xfId="26664"/>
    <cellStyle name="Note 5 5 3 2" xfId="26665"/>
    <cellStyle name="Note 5 5 3 3" xfId="26666"/>
    <cellStyle name="Note 5 5 3 4" xfId="50036"/>
    <cellStyle name="Note 5 5 4" xfId="26667"/>
    <cellStyle name="Note 5 5 4 2" xfId="26668"/>
    <cellStyle name="Note 5 5 4 3" xfId="26669"/>
    <cellStyle name="Note 5 5 4 4" xfId="50037"/>
    <cellStyle name="Note 5 5 5" xfId="26670"/>
    <cellStyle name="Note 5 5 5 2" xfId="26671"/>
    <cellStyle name="Note 5 5 5 3" xfId="26672"/>
    <cellStyle name="Note 5 5 5 4" xfId="50038"/>
    <cellStyle name="Note 5 5 6" xfId="26673"/>
    <cellStyle name="Note 5 5 6 2" xfId="26674"/>
    <cellStyle name="Note 5 5 6 3" xfId="26675"/>
    <cellStyle name="Note 5 5 6 4" xfId="50039"/>
    <cellStyle name="Note 5 5 7" xfId="26676"/>
    <cellStyle name="Note 5 5 7 2" xfId="26677"/>
    <cellStyle name="Note 5 5 7 3" xfId="26678"/>
    <cellStyle name="Note 5 5 7 4" xfId="50040"/>
    <cellStyle name="Note 5 5 8" xfId="26679"/>
    <cellStyle name="Note 5 5 8 2" xfId="26680"/>
    <cellStyle name="Note 5 5 8 3" xfId="26681"/>
    <cellStyle name="Note 5 5 8 4" xfId="50041"/>
    <cellStyle name="Note 5 5 9" xfId="26682"/>
    <cellStyle name="Note 5 5 9 2" xfId="26683"/>
    <cellStyle name="Note 5 5 9 3" xfId="26684"/>
    <cellStyle name="Note 5 5 9 4" xfId="50042"/>
    <cellStyle name="Note 5 50" xfId="50043"/>
    <cellStyle name="Note 5 6" xfId="26685"/>
    <cellStyle name="Note 5 6 10" xfId="26686"/>
    <cellStyle name="Note 5 6 10 2" xfId="26687"/>
    <cellStyle name="Note 5 6 10 3" xfId="26688"/>
    <cellStyle name="Note 5 6 10 4" xfId="50044"/>
    <cellStyle name="Note 5 6 11" xfId="26689"/>
    <cellStyle name="Note 5 6 11 2" xfId="26690"/>
    <cellStyle name="Note 5 6 11 3" xfId="26691"/>
    <cellStyle name="Note 5 6 11 4" xfId="50045"/>
    <cellStyle name="Note 5 6 12" xfId="26692"/>
    <cellStyle name="Note 5 6 12 2" xfId="26693"/>
    <cellStyle name="Note 5 6 12 3" xfId="26694"/>
    <cellStyle name="Note 5 6 12 4" xfId="50046"/>
    <cellStyle name="Note 5 6 13" xfId="26695"/>
    <cellStyle name="Note 5 6 13 2" xfId="26696"/>
    <cellStyle name="Note 5 6 13 3" xfId="26697"/>
    <cellStyle name="Note 5 6 13 4" xfId="50047"/>
    <cellStyle name="Note 5 6 14" xfId="26698"/>
    <cellStyle name="Note 5 6 14 2" xfId="26699"/>
    <cellStyle name="Note 5 6 14 3" xfId="26700"/>
    <cellStyle name="Note 5 6 14 4" xfId="50048"/>
    <cellStyle name="Note 5 6 15" xfId="26701"/>
    <cellStyle name="Note 5 6 15 2" xfId="26702"/>
    <cellStyle name="Note 5 6 15 3" xfId="26703"/>
    <cellStyle name="Note 5 6 15 4" xfId="50049"/>
    <cellStyle name="Note 5 6 16" xfId="26704"/>
    <cellStyle name="Note 5 6 16 2" xfId="26705"/>
    <cellStyle name="Note 5 6 16 3" xfId="26706"/>
    <cellStyle name="Note 5 6 16 4" xfId="50050"/>
    <cellStyle name="Note 5 6 17" xfId="26707"/>
    <cellStyle name="Note 5 6 17 2" xfId="26708"/>
    <cellStyle name="Note 5 6 17 3" xfId="26709"/>
    <cellStyle name="Note 5 6 17 4" xfId="50051"/>
    <cellStyle name="Note 5 6 18" xfId="26710"/>
    <cellStyle name="Note 5 6 18 2" xfId="26711"/>
    <cellStyle name="Note 5 6 18 3" xfId="26712"/>
    <cellStyle name="Note 5 6 18 4" xfId="50052"/>
    <cellStyle name="Note 5 6 19" xfId="26713"/>
    <cellStyle name="Note 5 6 19 2" xfId="26714"/>
    <cellStyle name="Note 5 6 19 3" xfId="26715"/>
    <cellStyle name="Note 5 6 19 4" xfId="50053"/>
    <cellStyle name="Note 5 6 2" xfId="26716"/>
    <cellStyle name="Note 5 6 2 2" xfId="26717"/>
    <cellStyle name="Note 5 6 2 3" xfId="26718"/>
    <cellStyle name="Note 5 6 2 4" xfId="50054"/>
    <cellStyle name="Note 5 6 20" xfId="26719"/>
    <cellStyle name="Note 5 6 20 2" xfId="26720"/>
    <cellStyle name="Note 5 6 20 3" xfId="50055"/>
    <cellStyle name="Note 5 6 20 4" xfId="50056"/>
    <cellStyle name="Note 5 6 21" xfId="50057"/>
    <cellStyle name="Note 5 6 22" xfId="50058"/>
    <cellStyle name="Note 5 6 3" xfId="26721"/>
    <cellStyle name="Note 5 6 3 2" xfId="26722"/>
    <cellStyle name="Note 5 6 3 3" xfId="26723"/>
    <cellStyle name="Note 5 6 3 4" xfId="50059"/>
    <cellStyle name="Note 5 6 4" xfId="26724"/>
    <cellStyle name="Note 5 6 4 2" xfId="26725"/>
    <cellStyle name="Note 5 6 4 3" xfId="26726"/>
    <cellStyle name="Note 5 6 4 4" xfId="50060"/>
    <cellStyle name="Note 5 6 5" xfId="26727"/>
    <cellStyle name="Note 5 6 5 2" xfId="26728"/>
    <cellStyle name="Note 5 6 5 3" xfId="26729"/>
    <cellStyle name="Note 5 6 5 4" xfId="50061"/>
    <cellStyle name="Note 5 6 6" xfId="26730"/>
    <cellStyle name="Note 5 6 6 2" xfId="26731"/>
    <cellStyle name="Note 5 6 6 3" xfId="26732"/>
    <cellStyle name="Note 5 6 6 4" xfId="50062"/>
    <cellStyle name="Note 5 6 7" xfId="26733"/>
    <cellStyle name="Note 5 6 7 2" xfId="26734"/>
    <cellStyle name="Note 5 6 7 3" xfId="26735"/>
    <cellStyle name="Note 5 6 7 4" xfId="50063"/>
    <cellStyle name="Note 5 6 8" xfId="26736"/>
    <cellStyle name="Note 5 6 8 2" xfId="26737"/>
    <cellStyle name="Note 5 6 8 3" xfId="26738"/>
    <cellStyle name="Note 5 6 8 4" xfId="50064"/>
    <cellStyle name="Note 5 6 9" xfId="26739"/>
    <cellStyle name="Note 5 6 9 2" xfId="26740"/>
    <cellStyle name="Note 5 6 9 3" xfId="26741"/>
    <cellStyle name="Note 5 6 9 4" xfId="50065"/>
    <cellStyle name="Note 5 7" xfId="26742"/>
    <cellStyle name="Note 5 7 10" xfId="26743"/>
    <cellStyle name="Note 5 7 10 2" xfId="26744"/>
    <cellStyle name="Note 5 7 10 3" xfId="26745"/>
    <cellStyle name="Note 5 7 10 4" xfId="50066"/>
    <cellStyle name="Note 5 7 11" xfId="26746"/>
    <cellStyle name="Note 5 7 11 2" xfId="26747"/>
    <cellStyle name="Note 5 7 11 3" xfId="26748"/>
    <cellStyle name="Note 5 7 11 4" xfId="50067"/>
    <cellStyle name="Note 5 7 12" xfId="26749"/>
    <cellStyle name="Note 5 7 12 2" xfId="26750"/>
    <cellStyle name="Note 5 7 12 3" xfId="26751"/>
    <cellStyle name="Note 5 7 12 4" xfId="50068"/>
    <cellStyle name="Note 5 7 13" xfId="26752"/>
    <cellStyle name="Note 5 7 13 2" xfId="26753"/>
    <cellStyle name="Note 5 7 13 3" xfId="26754"/>
    <cellStyle name="Note 5 7 13 4" xfId="50069"/>
    <cellStyle name="Note 5 7 14" xfId="26755"/>
    <cellStyle name="Note 5 7 14 2" xfId="26756"/>
    <cellStyle name="Note 5 7 14 3" xfId="26757"/>
    <cellStyle name="Note 5 7 14 4" xfId="50070"/>
    <cellStyle name="Note 5 7 15" xfId="26758"/>
    <cellStyle name="Note 5 7 15 2" xfId="26759"/>
    <cellStyle name="Note 5 7 15 3" xfId="26760"/>
    <cellStyle name="Note 5 7 15 4" xfId="50071"/>
    <cellStyle name="Note 5 7 16" xfId="26761"/>
    <cellStyle name="Note 5 7 16 2" xfId="26762"/>
    <cellStyle name="Note 5 7 16 3" xfId="26763"/>
    <cellStyle name="Note 5 7 16 4" xfId="50072"/>
    <cellStyle name="Note 5 7 17" xfId="26764"/>
    <cellStyle name="Note 5 7 17 2" xfId="26765"/>
    <cellStyle name="Note 5 7 17 3" xfId="26766"/>
    <cellStyle name="Note 5 7 17 4" xfId="50073"/>
    <cellStyle name="Note 5 7 18" xfId="26767"/>
    <cellStyle name="Note 5 7 18 2" xfId="26768"/>
    <cellStyle name="Note 5 7 18 3" xfId="26769"/>
    <cellStyle name="Note 5 7 18 4" xfId="50074"/>
    <cellStyle name="Note 5 7 19" xfId="26770"/>
    <cellStyle name="Note 5 7 19 2" xfId="26771"/>
    <cellStyle name="Note 5 7 19 3" xfId="26772"/>
    <cellStyle name="Note 5 7 19 4" xfId="50075"/>
    <cellStyle name="Note 5 7 2" xfId="26773"/>
    <cellStyle name="Note 5 7 2 2" xfId="26774"/>
    <cellStyle name="Note 5 7 2 3" xfId="26775"/>
    <cellStyle name="Note 5 7 2 4" xfId="50076"/>
    <cellStyle name="Note 5 7 20" xfId="26776"/>
    <cellStyle name="Note 5 7 20 2" xfId="26777"/>
    <cellStyle name="Note 5 7 20 3" xfId="50077"/>
    <cellStyle name="Note 5 7 20 4" xfId="50078"/>
    <cellStyle name="Note 5 7 21" xfId="50079"/>
    <cellStyle name="Note 5 7 22" xfId="50080"/>
    <cellStyle name="Note 5 7 3" xfId="26778"/>
    <cellStyle name="Note 5 7 3 2" xfId="26779"/>
    <cellStyle name="Note 5 7 3 3" xfId="26780"/>
    <cellStyle name="Note 5 7 3 4" xfId="50081"/>
    <cellStyle name="Note 5 7 4" xfId="26781"/>
    <cellStyle name="Note 5 7 4 2" xfId="26782"/>
    <cellStyle name="Note 5 7 4 3" xfId="26783"/>
    <cellStyle name="Note 5 7 4 4" xfId="50082"/>
    <cellStyle name="Note 5 7 5" xfId="26784"/>
    <cellStyle name="Note 5 7 5 2" xfId="26785"/>
    <cellStyle name="Note 5 7 5 3" xfId="26786"/>
    <cellStyle name="Note 5 7 5 4" xfId="50083"/>
    <cellStyle name="Note 5 7 6" xfId="26787"/>
    <cellStyle name="Note 5 7 6 2" xfId="26788"/>
    <cellStyle name="Note 5 7 6 3" xfId="26789"/>
    <cellStyle name="Note 5 7 6 4" xfId="50084"/>
    <cellStyle name="Note 5 7 7" xfId="26790"/>
    <cellStyle name="Note 5 7 7 2" xfId="26791"/>
    <cellStyle name="Note 5 7 7 3" xfId="26792"/>
    <cellStyle name="Note 5 7 7 4" xfId="50085"/>
    <cellStyle name="Note 5 7 8" xfId="26793"/>
    <cellStyle name="Note 5 7 8 2" xfId="26794"/>
    <cellStyle name="Note 5 7 8 3" xfId="26795"/>
    <cellStyle name="Note 5 7 8 4" xfId="50086"/>
    <cellStyle name="Note 5 7 9" xfId="26796"/>
    <cellStyle name="Note 5 7 9 2" xfId="26797"/>
    <cellStyle name="Note 5 7 9 3" xfId="26798"/>
    <cellStyle name="Note 5 7 9 4" xfId="50087"/>
    <cellStyle name="Note 5 8" xfId="26799"/>
    <cellStyle name="Note 5 8 10" xfId="26800"/>
    <cellStyle name="Note 5 8 10 2" xfId="26801"/>
    <cellStyle name="Note 5 8 10 3" xfId="26802"/>
    <cellStyle name="Note 5 8 10 4" xfId="50088"/>
    <cellStyle name="Note 5 8 11" xfId="26803"/>
    <cellStyle name="Note 5 8 11 2" xfId="26804"/>
    <cellStyle name="Note 5 8 11 3" xfId="26805"/>
    <cellStyle name="Note 5 8 11 4" xfId="50089"/>
    <cellStyle name="Note 5 8 12" xfId="26806"/>
    <cellStyle name="Note 5 8 12 2" xfId="26807"/>
    <cellStyle name="Note 5 8 12 3" xfId="26808"/>
    <cellStyle name="Note 5 8 12 4" xfId="50090"/>
    <cellStyle name="Note 5 8 13" xfId="26809"/>
    <cellStyle name="Note 5 8 13 2" xfId="26810"/>
    <cellStyle name="Note 5 8 13 3" xfId="26811"/>
    <cellStyle name="Note 5 8 13 4" xfId="50091"/>
    <cellStyle name="Note 5 8 14" xfId="26812"/>
    <cellStyle name="Note 5 8 14 2" xfId="26813"/>
    <cellStyle name="Note 5 8 14 3" xfId="26814"/>
    <cellStyle name="Note 5 8 14 4" xfId="50092"/>
    <cellStyle name="Note 5 8 15" xfId="26815"/>
    <cellStyle name="Note 5 8 15 2" xfId="26816"/>
    <cellStyle name="Note 5 8 15 3" xfId="26817"/>
    <cellStyle name="Note 5 8 15 4" xfId="50093"/>
    <cellStyle name="Note 5 8 16" xfId="26818"/>
    <cellStyle name="Note 5 8 16 2" xfId="26819"/>
    <cellStyle name="Note 5 8 16 3" xfId="26820"/>
    <cellStyle name="Note 5 8 16 4" xfId="50094"/>
    <cellStyle name="Note 5 8 17" xfId="26821"/>
    <cellStyle name="Note 5 8 17 2" xfId="26822"/>
    <cellStyle name="Note 5 8 17 3" xfId="26823"/>
    <cellStyle name="Note 5 8 17 4" xfId="50095"/>
    <cellStyle name="Note 5 8 18" xfId="26824"/>
    <cellStyle name="Note 5 8 18 2" xfId="26825"/>
    <cellStyle name="Note 5 8 18 3" xfId="26826"/>
    <cellStyle name="Note 5 8 18 4" xfId="50096"/>
    <cellStyle name="Note 5 8 19" xfId="26827"/>
    <cellStyle name="Note 5 8 19 2" xfId="26828"/>
    <cellStyle name="Note 5 8 19 3" xfId="26829"/>
    <cellStyle name="Note 5 8 19 4" xfId="50097"/>
    <cellStyle name="Note 5 8 2" xfId="26830"/>
    <cellStyle name="Note 5 8 2 2" xfId="26831"/>
    <cellStyle name="Note 5 8 2 3" xfId="26832"/>
    <cellStyle name="Note 5 8 2 4" xfId="50098"/>
    <cellStyle name="Note 5 8 20" xfId="26833"/>
    <cellStyle name="Note 5 8 20 2" xfId="26834"/>
    <cellStyle name="Note 5 8 20 3" xfId="50099"/>
    <cellStyle name="Note 5 8 20 4" xfId="50100"/>
    <cellStyle name="Note 5 8 21" xfId="50101"/>
    <cellStyle name="Note 5 8 22" xfId="50102"/>
    <cellStyle name="Note 5 8 3" xfId="26835"/>
    <cellStyle name="Note 5 8 3 2" xfId="26836"/>
    <cellStyle name="Note 5 8 3 3" xfId="26837"/>
    <cellStyle name="Note 5 8 3 4" xfId="50103"/>
    <cellStyle name="Note 5 8 4" xfId="26838"/>
    <cellStyle name="Note 5 8 4 2" xfId="26839"/>
    <cellStyle name="Note 5 8 4 3" xfId="26840"/>
    <cellStyle name="Note 5 8 4 4" xfId="50104"/>
    <cellStyle name="Note 5 8 5" xfId="26841"/>
    <cellStyle name="Note 5 8 5 2" xfId="26842"/>
    <cellStyle name="Note 5 8 5 3" xfId="26843"/>
    <cellStyle name="Note 5 8 5 4" xfId="50105"/>
    <cellStyle name="Note 5 8 6" xfId="26844"/>
    <cellStyle name="Note 5 8 6 2" xfId="26845"/>
    <cellStyle name="Note 5 8 6 3" xfId="26846"/>
    <cellStyle name="Note 5 8 6 4" xfId="50106"/>
    <cellStyle name="Note 5 8 7" xfId="26847"/>
    <cellStyle name="Note 5 8 7 2" xfId="26848"/>
    <cellStyle name="Note 5 8 7 3" xfId="26849"/>
    <cellStyle name="Note 5 8 7 4" xfId="50107"/>
    <cellStyle name="Note 5 8 8" xfId="26850"/>
    <cellStyle name="Note 5 8 8 2" xfId="26851"/>
    <cellStyle name="Note 5 8 8 3" xfId="26852"/>
    <cellStyle name="Note 5 8 8 4" xfId="50108"/>
    <cellStyle name="Note 5 8 9" xfId="26853"/>
    <cellStyle name="Note 5 8 9 2" xfId="26854"/>
    <cellStyle name="Note 5 8 9 3" xfId="26855"/>
    <cellStyle name="Note 5 8 9 4" xfId="50109"/>
    <cellStyle name="Note 5 9" xfId="26856"/>
    <cellStyle name="Note 5 9 10" xfId="26857"/>
    <cellStyle name="Note 5 9 10 2" xfId="26858"/>
    <cellStyle name="Note 5 9 10 3" xfId="26859"/>
    <cellStyle name="Note 5 9 10 4" xfId="50110"/>
    <cellStyle name="Note 5 9 11" xfId="26860"/>
    <cellStyle name="Note 5 9 11 2" xfId="26861"/>
    <cellStyle name="Note 5 9 11 3" xfId="26862"/>
    <cellStyle name="Note 5 9 11 4" xfId="50111"/>
    <cellStyle name="Note 5 9 12" xfId="26863"/>
    <cellStyle name="Note 5 9 12 2" xfId="26864"/>
    <cellStyle name="Note 5 9 12 3" xfId="26865"/>
    <cellStyle name="Note 5 9 12 4" xfId="50112"/>
    <cellStyle name="Note 5 9 13" xfId="26866"/>
    <cellStyle name="Note 5 9 13 2" xfId="26867"/>
    <cellStyle name="Note 5 9 13 3" xfId="26868"/>
    <cellStyle name="Note 5 9 13 4" xfId="50113"/>
    <cellStyle name="Note 5 9 14" xfId="26869"/>
    <cellStyle name="Note 5 9 14 2" xfId="26870"/>
    <cellStyle name="Note 5 9 14 3" xfId="26871"/>
    <cellStyle name="Note 5 9 14 4" xfId="50114"/>
    <cellStyle name="Note 5 9 15" xfId="26872"/>
    <cellStyle name="Note 5 9 15 2" xfId="26873"/>
    <cellStyle name="Note 5 9 15 3" xfId="26874"/>
    <cellStyle name="Note 5 9 15 4" xfId="50115"/>
    <cellStyle name="Note 5 9 16" xfId="26875"/>
    <cellStyle name="Note 5 9 16 2" xfId="26876"/>
    <cellStyle name="Note 5 9 16 3" xfId="26877"/>
    <cellStyle name="Note 5 9 16 4" xfId="50116"/>
    <cellStyle name="Note 5 9 17" xfId="26878"/>
    <cellStyle name="Note 5 9 17 2" xfId="26879"/>
    <cellStyle name="Note 5 9 17 3" xfId="26880"/>
    <cellStyle name="Note 5 9 17 4" xfId="50117"/>
    <cellStyle name="Note 5 9 18" xfId="26881"/>
    <cellStyle name="Note 5 9 18 2" xfId="26882"/>
    <cellStyle name="Note 5 9 18 3" xfId="26883"/>
    <cellStyle name="Note 5 9 18 4" xfId="50118"/>
    <cellStyle name="Note 5 9 19" xfId="26884"/>
    <cellStyle name="Note 5 9 19 2" xfId="26885"/>
    <cellStyle name="Note 5 9 19 3" xfId="26886"/>
    <cellStyle name="Note 5 9 19 4" xfId="50119"/>
    <cellStyle name="Note 5 9 2" xfId="26887"/>
    <cellStyle name="Note 5 9 2 2" xfId="26888"/>
    <cellStyle name="Note 5 9 2 3" xfId="26889"/>
    <cellStyle name="Note 5 9 2 4" xfId="50120"/>
    <cellStyle name="Note 5 9 20" xfId="26890"/>
    <cellStyle name="Note 5 9 20 2" xfId="26891"/>
    <cellStyle name="Note 5 9 20 3" xfId="50121"/>
    <cellStyle name="Note 5 9 20 4" xfId="50122"/>
    <cellStyle name="Note 5 9 21" xfId="50123"/>
    <cellStyle name="Note 5 9 22" xfId="50124"/>
    <cellStyle name="Note 5 9 3" xfId="26892"/>
    <cellStyle name="Note 5 9 3 2" xfId="26893"/>
    <cellStyle name="Note 5 9 3 3" xfId="26894"/>
    <cellStyle name="Note 5 9 3 4" xfId="50125"/>
    <cellStyle name="Note 5 9 4" xfId="26895"/>
    <cellStyle name="Note 5 9 4 2" xfId="26896"/>
    <cellStyle name="Note 5 9 4 3" xfId="26897"/>
    <cellStyle name="Note 5 9 4 4" xfId="50126"/>
    <cellStyle name="Note 5 9 5" xfId="26898"/>
    <cellStyle name="Note 5 9 5 2" xfId="26899"/>
    <cellStyle name="Note 5 9 5 3" xfId="26900"/>
    <cellStyle name="Note 5 9 5 4" xfId="50127"/>
    <cellStyle name="Note 5 9 6" xfId="26901"/>
    <cellStyle name="Note 5 9 6 2" xfId="26902"/>
    <cellStyle name="Note 5 9 6 3" xfId="26903"/>
    <cellStyle name="Note 5 9 6 4" xfId="50128"/>
    <cellStyle name="Note 5 9 7" xfId="26904"/>
    <cellStyle name="Note 5 9 7 2" xfId="26905"/>
    <cellStyle name="Note 5 9 7 3" xfId="26906"/>
    <cellStyle name="Note 5 9 7 4" xfId="50129"/>
    <cellStyle name="Note 5 9 8" xfId="26907"/>
    <cellStyle name="Note 5 9 8 2" xfId="26908"/>
    <cellStyle name="Note 5 9 8 3" xfId="26909"/>
    <cellStyle name="Note 5 9 8 4" xfId="50130"/>
    <cellStyle name="Note 5 9 9" xfId="26910"/>
    <cellStyle name="Note 5 9 9 2" xfId="26911"/>
    <cellStyle name="Note 5 9 9 3" xfId="26912"/>
    <cellStyle name="Note 5 9 9 4" xfId="50131"/>
    <cellStyle name="Note 6" xfId="26913"/>
    <cellStyle name="Note 6 10" xfId="26914"/>
    <cellStyle name="Note 6 10 10" xfId="26915"/>
    <cellStyle name="Note 6 10 10 2" xfId="26916"/>
    <cellStyle name="Note 6 10 10 3" xfId="26917"/>
    <cellStyle name="Note 6 10 10 4" xfId="50132"/>
    <cellStyle name="Note 6 10 11" xfId="26918"/>
    <cellStyle name="Note 6 10 11 2" xfId="26919"/>
    <cellStyle name="Note 6 10 11 3" xfId="26920"/>
    <cellStyle name="Note 6 10 11 4" xfId="50133"/>
    <cellStyle name="Note 6 10 12" xfId="26921"/>
    <cellStyle name="Note 6 10 12 2" xfId="26922"/>
    <cellStyle name="Note 6 10 12 3" xfId="26923"/>
    <cellStyle name="Note 6 10 12 4" xfId="50134"/>
    <cellStyle name="Note 6 10 13" xfId="26924"/>
    <cellStyle name="Note 6 10 13 2" xfId="26925"/>
    <cellStyle name="Note 6 10 13 3" xfId="26926"/>
    <cellStyle name="Note 6 10 13 4" xfId="50135"/>
    <cellStyle name="Note 6 10 14" xfId="26927"/>
    <cellStyle name="Note 6 10 14 2" xfId="26928"/>
    <cellStyle name="Note 6 10 14 3" xfId="26929"/>
    <cellStyle name="Note 6 10 14 4" xfId="50136"/>
    <cellStyle name="Note 6 10 15" xfId="26930"/>
    <cellStyle name="Note 6 10 15 2" xfId="26931"/>
    <cellStyle name="Note 6 10 15 3" xfId="26932"/>
    <cellStyle name="Note 6 10 15 4" xfId="50137"/>
    <cellStyle name="Note 6 10 16" xfId="26933"/>
    <cellStyle name="Note 6 10 16 2" xfId="26934"/>
    <cellStyle name="Note 6 10 16 3" xfId="26935"/>
    <cellStyle name="Note 6 10 16 4" xfId="50138"/>
    <cellStyle name="Note 6 10 17" xfId="26936"/>
    <cellStyle name="Note 6 10 17 2" xfId="26937"/>
    <cellStyle name="Note 6 10 17 3" xfId="26938"/>
    <cellStyle name="Note 6 10 17 4" xfId="50139"/>
    <cellStyle name="Note 6 10 18" xfId="26939"/>
    <cellStyle name="Note 6 10 18 2" xfId="26940"/>
    <cellStyle name="Note 6 10 18 3" xfId="26941"/>
    <cellStyle name="Note 6 10 18 4" xfId="50140"/>
    <cellStyle name="Note 6 10 19" xfId="26942"/>
    <cellStyle name="Note 6 10 19 2" xfId="26943"/>
    <cellStyle name="Note 6 10 19 3" xfId="26944"/>
    <cellStyle name="Note 6 10 19 4" xfId="50141"/>
    <cellStyle name="Note 6 10 2" xfId="26945"/>
    <cellStyle name="Note 6 10 2 2" xfId="26946"/>
    <cellStyle name="Note 6 10 2 3" xfId="26947"/>
    <cellStyle name="Note 6 10 2 4" xfId="50142"/>
    <cellStyle name="Note 6 10 20" xfId="26948"/>
    <cellStyle name="Note 6 10 20 2" xfId="26949"/>
    <cellStyle name="Note 6 10 20 3" xfId="50143"/>
    <cellStyle name="Note 6 10 20 4" xfId="50144"/>
    <cellStyle name="Note 6 10 21" xfId="50145"/>
    <cellStyle name="Note 6 10 22" xfId="50146"/>
    <cellStyle name="Note 6 10 3" xfId="26950"/>
    <cellStyle name="Note 6 10 3 2" xfId="26951"/>
    <cellStyle name="Note 6 10 3 3" xfId="26952"/>
    <cellStyle name="Note 6 10 3 4" xfId="50147"/>
    <cellStyle name="Note 6 10 4" xfId="26953"/>
    <cellStyle name="Note 6 10 4 2" xfId="26954"/>
    <cellStyle name="Note 6 10 4 3" xfId="26955"/>
    <cellStyle name="Note 6 10 4 4" xfId="50148"/>
    <cellStyle name="Note 6 10 5" xfId="26956"/>
    <cellStyle name="Note 6 10 5 2" xfId="26957"/>
    <cellStyle name="Note 6 10 5 3" xfId="26958"/>
    <cellStyle name="Note 6 10 5 4" xfId="50149"/>
    <cellStyle name="Note 6 10 6" xfId="26959"/>
    <cellStyle name="Note 6 10 6 2" xfId="26960"/>
    <cellStyle name="Note 6 10 6 3" xfId="26961"/>
    <cellStyle name="Note 6 10 6 4" xfId="50150"/>
    <cellStyle name="Note 6 10 7" xfId="26962"/>
    <cellStyle name="Note 6 10 7 2" xfId="26963"/>
    <cellStyle name="Note 6 10 7 3" xfId="26964"/>
    <cellStyle name="Note 6 10 7 4" xfId="50151"/>
    <cellStyle name="Note 6 10 8" xfId="26965"/>
    <cellStyle name="Note 6 10 8 2" xfId="26966"/>
    <cellStyle name="Note 6 10 8 3" xfId="26967"/>
    <cellStyle name="Note 6 10 8 4" xfId="50152"/>
    <cellStyle name="Note 6 10 9" xfId="26968"/>
    <cellStyle name="Note 6 10 9 2" xfId="26969"/>
    <cellStyle name="Note 6 10 9 3" xfId="26970"/>
    <cellStyle name="Note 6 10 9 4" xfId="50153"/>
    <cellStyle name="Note 6 11" xfId="26971"/>
    <cellStyle name="Note 6 11 10" xfId="26972"/>
    <cellStyle name="Note 6 11 10 2" xfId="26973"/>
    <cellStyle name="Note 6 11 10 3" xfId="26974"/>
    <cellStyle name="Note 6 11 10 4" xfId="50154"/>
    <cellStyle name="Note 6 11 11" xfId="26975"/>
    <cellStyle name="Note 6 11 11 2" xfId="26976"/>
    <cellStyle name="Note 6 11 11 3" xfId="26977"/>
    <cellStyle name="Note 6 11 11 4" xfId="50155"/>
    <cellStyle name="Note 6 11 12" xfId="26978"/>
    <cellStyle name="Note 6 11 12 2" xfId="26979"/>
    <cellStyle name="Note 6 11 12 3" xfId="26980"/>
    <cellStyle name="Note 6 11 12 4" xfId="50156"/>
    <cellStyle name="Note 6 11 13" xfId="26981"/>
    <cellStyle name="Note 6 11 13 2" xfId="26982"/>
    <cellStyle name="Note 6 11 13 3" xfId="26983"/>
    <cellStyle name="Note 6 11 13 4" xfId="50157"/>
    <cellStyle name="Note 6 11 14" xfId="26984"/>
    <cellStyle name="Note 6 11 14 2" xfId="26985"/>
    <cellStyle name="Note 6 11 14 3" xfId="26986"/>
    <cellStyle name="Note 6 11 14 4" xfId="50158"/>
    <cellStyle name="Note 6 11 15" xfId="26987"/>
    <cellStyle name="Note 6 11 15 2" xfId="26988"/>
    <cellStyle name="Note 6 11 15 3" xfId="26989"/>
    <cellStyle name="Note 6 11 15 4" xfId="50159"/>
    <cellStyle name="Note 6 11 16" xfId="26990"/>
    <cellStyle name="Note 6 11 16 2" xfId="26991"/>
    <cellStyle name="Note 6 11 16 3" xfId="26992"/>
    <cellStyle name="Note 6 11 16 4" xfId="50160"/>
    <cellStyle name="Note 6 11 17" xfId="26993"/>
    <cellStyle name="Note 6 11 17 2" xfId="26994"/>
    <cellStyle name="Note 6 11 17 3" xfId="26995"/>
    <cellStyle name="Note 6 11 17 4" xfId="50161"/>
    <cellStyle name="Note 6 11 18" xfId="26996"/>
    <cellStyle name="Note 6 11 18 2" xfId="26997"/>
    <cellStyle name="Note 6 11 18 3" xfId="26998"/>
    <cellStyle name="Note 6 11 18 4" xfId="50162"/>
    <cellStyle name="Note 6 11 19" xfId="26999"/>
    <cellStyle name="Note 6 11 19 2" xfId="27000"/>
    <cellStyle name="Note 6 11 19 3" xfId="27001"/>
    <cellStyle name="Note 6 11 19 4" xfId="50163"/>
    <cellStyle name="Note 6 11 2" xfId="27002"/>
    <cellStyle name="Note 6 11 2 2" xfId="27003"/>
    <cellStyle name="Note 6 11 2 3" xfId="27004"/>
    <cellStyle name="Note 6 11 2 4" xfId="50164"/>
    <cellStyle name="Note 6 11 20" xfId="27005"/>
    <cellStyle name="Note 6 11 20 2" xfId="27006"/>
    <cellStyle name="Note 6 11 20 3" xfId="50165"/>
    <cellStyle name="Note 6 11 20 4" xfId="50166"/>
    <cellStyle name="Note 6 11 21" xfId="50167"/>
    <cellStyle name="Note 6 11 22" xfId="50168"/>
    <cellStyle name="Note 6 11 3" xfId="27007"/>
    <cellStyle name="Note 6 11 3 2" xfId="27008"/>
    <cellStyle name="Note 6 11 3 3" xfId="27009"/>
    <cellStyle name="Note 6 11 3 4" xfId="50169"/>
    <cellStyle name="Note 6 11 4" xfId="27010"/>
    <cellStyle name="Note 6 11 4 2" xfId="27011"/>
    <cellStyle name="Note 6 11 4 3" xfId="27012"/>
    <cellStyle name="Note 6 11 4 4" xfId="50170"/>
    <cellStyle name="Note 6 11 5" xfId="27013"/>
    <cellStyle name="Note 6 11 5 2" xfId="27014"/>
    <cellStyle name="Note 6 11 5 3" xfId="27015"/>
    <cellStyle name="Note 6 11 5 4" xfId="50171"/>
    <cellStyle name="Note 6 11 6" xfId="27016"/>
    <cellStyle name="Note 6 11 6 2" xfId="27017"/>
    <cellStyle name="Note 6 11 6 3" xfId="27018"/>
    <cellStyle name="Note 6 11 6 4" xfId="50172"/>
    <cellStyle name="Note 6 11 7" xfId="27019"/>
    <cellStyle name="Note 6 11 7 2" xfId="27020"/>
    <cellStyle name="Note 6 11 7 3" xfId="27021"/>
    <cellStyle name="Note 6 11 7 4" xfId="50173"/>
    <cellStyle name="Note 6 11 8" xfId="27022"/>
    <cellStyle name="Note 6 11 8 2" xfId="27023"/>
    <cellStyle name="Note 6 11 8 3" xfId="27024"/>
    <cellStyle name="Note 6 11 8 4" xfId="50174"/>
    <cellStyle name="Note 6 11 9" xfId="27025"/>
    <cellStyle name="Note 6 11 9 2" xfId="27026"/>
    <cellStyle name="Note 6 11 9 3" xfId="27027"/>
    <cellStyle name="Note 6 11 9 4" xfId="50175"/>
    <cellStyle name="Note 6 12" xfId="27028"/>
    <cellStyle name="Note 6 12 10" xfId="27029"/>
    <cellStyle name="Note 6 12 10 2" xfId="27030"/>
    <cellStyle name="Note 6 12 10 3" xfId="27031"/>
    <cellStyle name="Note 6 12 10 4" xfId="50176"/>
    <cellStyle name="Note 6 12 11" xfId="27032"/>
    <cellStyle name="Note 6 12 11 2" xfId="27033"/>
    <cellStyle name="Note 6 12 11 3" xfId="27034"/>
    <cellStyle name="Note 6 12 11 4" xfId="50177"/>
    <cellStyle name="Note 6 12 12" xfId="27035"/>
    <cellStyle name="Note 6 12 12 2" xfId="27036"/>
    <cellStyle name="Note 6 12 12 3" xfId="27037"/>
    <cellStyle name="Note 6 12 12 4" xfId="50178"/>
    <cellStyle name="Note 6 12 13" xfId="27038"/>
    <cellStyle name="Note 6 12 13 2" xfId="27039"/>
    <cellStyle name="Note 6 12 13 3" xfId="27040"/>
    <cellStyle name="Note 6 12 13 4" xfId="50179"/>
    <cellStyle name="Note 6 12 14" xfId="27041"/>
    <cellStyle name="Note 6 12 14 2" xfId="27042"/>
    <cellStyle name="Note 6 12 14 3" xfId="27043"/>
    <cellStyle name="Note 6 12 14 4" xfId="50180"/>
    <cellStyle name="Note 6 12 15" xfId="27044"/>
    <cellStyle name="Note 6 12 15 2" xfId="27045"/>
    <cellStyle name="Note 6 12 15 3" xfId="27046"/>
    <cellStyle name="Note 6 12 15 4" xfId="50181"/>
    <cellStyle name="Note 6 12 16" xfId="27047"/>
    <cellStyle name="Note 6 12 16 2" xfId="27048"/>
    <cellStyle name="Note 6 12 16 3" xfId="27049"/>
    <cellStyle name="Note 6 12 16 4" xfId="50182"/>
    <cellStyle name="Note 6 12 17" xfId="27050"/>
    <cellStyle name="Note 6 12 17 2" xfId="27051"/>
    <cellStyle name="Note 6 12 17 3" xfId="27052"/>
    <cellStyle name="Note 6 12 17 4" xfId="50183"/>
    <cellStyle name="Note 6 12 18" xfId="27053"/>
    <cellStyle name="Note 6 12 18 2" xfId="27054"/>
    <cellStyle name="Note 6 12 18 3" xfId="27055"/>
    <cellStyle name="Note 6 12 18 4" xfId="50184"/>
    <cellStyle name="Note 6 12 19" xfId="27056"/>
    <cellStyle name="Note 6 12 19 2" xfId="27057"/>
    <cellStyle name="Note 6 12 19 3" xfId="27058"/>
    <cellStyle name="Note 6 12 19 4" xfId="50185"/>
    <cellStyle name="Note 6 12 2" xfId="27059"/>
    <cellStyle name="Note 6 12 2 2" xfId="27060"/>
    <cellStyle name="Note 6 12 2 3" xfId="27061"/>
    <cellStyle name="Note 6 12 2 4" xfId="50186"/>
    <cellStyle name="Note 6 12 20" xfId="27062"/>
    <cellStyle name="Note 6 12 20 2" xfId="27063"/>
    <cellStyle name="Note 6 12 20 3" xfId="50187"/>
    <cellStyle name="Note 6 12 20 4" xfId="50188"/>
    <cellStyle name="Note 6 12 21" xfId="50189"/>
    <cellStyle name="Note 6 12 22" xfId="50190"/>
    <cellStyle name="Note 6 12 3" xfId="27064"/>
    <cellStyle name="Note 6 12 3 2" xfId="27065"/>
    <cellStyle name="Note 6 12 3 3" xfId="27066"/>
    <cellStyle name="Note 6 12 3 4" xfId="50191"/>
    <cellStyle name="Note 6 12 4" xfId="27067"/>
    <cellStyle name="Note 6 12 4 2" xfId="27068"/>
    <cellStyle name="Note 6 12 4 3" xfId="27069"/>
    <cellStyle name="Note 6 12 4 4" xfId="50192"/>
    <cellStyle name="Note 6 12 5" xfId="27070"/>
    <cellStyle name="Note 6 12 5 2" xfId="27071"/>
    <cellStyle name="Note 6 12 5 3" xfId="27072"/>
    <cellStyle name="Note 6 12 5 4" xfId="50193"/>
    <cellStyle name="Note 6 12 6" xfId="27073"/>
    <cellStyle name="Note 6 12 6 2" xfId="27074"/>
    <cellStyle name="Note 6 12 6 3" xfId="27075"/>
    <cellStyle name="Note 6 12 6 4" xfId="50194"/>
    <cellStyle name="Note 6 12 7" xfId="27076"/>
    <cellStyle name="Note 6 12 7 2" xfId="27077"/>
    <cellStyle name="Note 6 12 7 3" xfId="27078"/>
    <cellStyle name="Note 6 12 7 4" xfId="50195"/>
    <cellStyle name="Note 6 12 8" xfId="27079"/>
    <cellStyle name="Note 6 12 8 2" xfId="27080"/>
    <cellStyle name="Note 6 12 8 3" xfId="27081"/>
    <cellStyle name="Note 6 12 8 4" xfId="50196"/>
    <cellStyle name="Note 6 12 9" xfId="27082"/>
    <cellStyle name="Note 6 12 9 2" xfId="27083"/>
    <cellStyle name="Note 6 12 9 3" xfId="27084"/>
    <cellStyle name="Note 6 12 9 4" xfId="50197"/>
    <cellStyle name="Note 6 13" xfId="27085"/>
    <cellStyle name="Note 6 13 10" xfId="27086"/>
    <cellStyle name="Note 6 13 10 2" xfId="27087"/>
    <cellStyle name="Note 6 13 10 3" xfId="27088"/>
    <cellStyle name="Note 6 13 10 4" xfId="50198"/>
    <cellStyle name="Note 6 13 11" xfId="27089"/>
    <cellStyle name="Note 6 13 11 2" xfId="27090"/>
    <cellStyle name="Note 6 13 11 3" xfId="27091"/>
    <cellStyle name="Note 6 13 11 4" xfId="50199"/>
    <cellStyle name="Note 6 13 12" xfId="27092"/>
    <cellStyle name="Note 6 13 12 2" xfId="27093"/>
    <cellStyle name="Note 6 13 12 3" xfId="27094"/>
    <cellStyle name="Note 6 13 12 4" xfId="50200"/>
    <cellStyle name="Note 6 13 13" xfId="27095"/>
    <cellStyle name="Note 6 13 13 2" xfId="27096"/>
    <cellStyle name="Note 6 13 13 3" xfId="27097"/>
    <cellStyle name="Note 6 13 13 4" xfId="50201"/>
    <cellStyle name="Note 6 13 14" xfId="27098"/>
    <cellStyle name="Note 6 13 14 2" xfId="27099"/>
    <cellStyle name="Note 6 13 14 3" xfId="27100"/>
    <cellStyle name="Note 6 13 14 4" xfId="50202"/>
    <cellStyle name="Note 6 13 15" xfId="27101"/>
    <cellStyle name="Note 6 13 15 2" xfId="27102"/>
    <cellStyle name="Note 6 13 15 3" xfId="27103"/>
    <cellStyle name="Note 6 13 15 4" xfId="50203"/>
    <cellStyle name="Note 6 13 16" xfId="27104"/>
    <cellStyle name="Note 6 13 16 2" xfId="27105"/>
    <cellStyle name="Note 6 13 16 3" xfId="27106"/>
    <cellStyle name="Note 6 13 16 4" xfId="50204"/>
    <cellStyle name="Note 6 13 17" xfId="27107"/>
    <cellStyle name="Note 6 13 17 2" xfId="27108"/>
    <cellStyle name="Note 6 13 17 3" xfId="27109"/>
    <cellStyle name="Note 6 13 17 4" xfId="50205"/>
    <cellStyle name="Note 6 13 18" xfId="27110"/>
    <cellStyle name="Note 6 13 18 2" xfId="27111"/>
    <cellStyle name="Note 6 13 18 3" xfId="27112"/>
    <cellStyle name="Note 6 13 18 4" xfId="50206"/>
    <cellStyle name="Note 6 13 19" xfId="27113"/>
    <cellStyle name="Note 6 13 19 2" xfId="27114"/>
    <cellStyle name="Note 6 13 19 3" xfId="27115"/>
    <cellStyle name="Note 6 13 19 4" xfId="50207"/>
    <cellStyle name="Note 6 13 2" xfId="27116"/>
    <cellStyle name="Note 6 13 2 2" xfId="27117"/>
    <cellStyle name="Note 6 13 2 3" xfId="27118"/>
    <cellStyle name="Note 6 13 2 4" xfId="50208"/>
    <cellStyle name="Note 6 13 20" xfId="27119"/>
    <cellStyle name="Note 6 13 20 2" xfId="27120"/>
    <cellStyle name="Note 6 13 20 3" xfId="50209"/>
    <cellStyle name="Note 6 13 20 4" xfId="50210"/>
    <cellStyle name="Note 6 13 21" xfId="50211"/>
    <cellStyle name="Note 6 13 22" xfId="50212"/>
    <cellStyle name="Note 6 13 3" xfId="27121"/>
    <cellStyle name="Note 6 13 3 2" xfId="27122"/>
    <cellStyle name="Note 6 13 3 3" xfId="27123"/>
    <cellStyle name="Note 6 13 3 4" xfId="50213"/>
    <cellStyle name="Note 6 13 4" xfId="27124"/>
    <cellStyle name="Note 6 13 4 2" xfId="27125"/>
    <cellStyle name="Note 6 13 4 3" xfId="27126"/>
    <cellStyle name="Note 6 13 4 4" xfId="50214"/>
    <cellStyle name="Note 6 13 5" xfId="27127"/>
    <cellStyle name="Note 6 13 5 2" xfId="27128"/>
    <cellStyle name="Note 6 13 5 3" xfId="27129"/>
    <cellStyle name="Note 6 13 5 4" xfId="50215"/>
    <cellStyle name="Note 6 13 6" xfId="27130"/>
    <cellStyle name="Note 6 13 6 2" xfId="27131"/>
    <cellStyle name="Note 6 13 6 3" xfId="27132"/>
    <cellStyle name="Note 6 13 6 4" xfId="50216"/>
    <cellStyle name="Note 6 13 7" xfId="27133"/>
    <cellStyle name="Note 6 13 7 2" xfId="27134"/>
    <cellStyle name="Note 6 13 7 3" xfId="27135"/>
    <cellStyle name="Note 6 13 7 4" xfId="50217"/>
    <cellStyle name="Note 6 13 8" xfId="27136"/>
    <cellStyle name="Note 6 13 8 2" xfId="27137"/>
    <cellStyle name="Note 6 13 8 3" xfId="27138"/>
    <cellStyle name="Note 6 13 8 4" xfId="50218"/>
    <cellStyle name="Note 6 13 9" xfId="27139"/>
    <cellStyle name="Note 6 13 9 2" xfId="27140"/>
    <cellStyle name="Note 6 13 9 3" xfId="27141"/>
    <cellStyle name="Note 6 13 9 4" xfId="50219"/>
    <cellStyle name="Note 6 14" xfId="27142"/>
    <cellStyle name="Note 6 14 10" xfId="27143"/>
    <cellStyle name="Note 6 14 10 2" xfId="27144"/>
    <cellStyle name="Note 6 14 10 3" xfId="27145"/>
    <cellStyle name="Note 6 14 10 4" xfId="50220"/>
    <cellStyle name="Note 6 14 11" xfId="27146"/>
    <cellStyle name="Note 6 14 11 2" xfId="27147"/>
    <cellStyle name="Note 6 14 11 3" xfId="27148"/>
    <cellStyle name="Note 6 14 11 4" xfId="50221"/>
    <cellStyle name="Note 6 14 12" xfId="27149"/>
    <cellStyle name="Note 6 14 12 2" xfId="27150"/>
    <cellStyle name="Note 6 14 12 3" xfId="27151"/>
    <cellStyle name="Note 6 14 12 4" xfId="50222"/>
    <cellStyle name="Note 6 14 13" xfId="27152"/>
    <cellStyle name="Note 6 14 13 2" xfId="27153"/>
    <cellStyle name="Note 6 14 13 3" xfId="27154"/>
    <cellStyle name="Note 6 14 13 4" xfId="50223"/>
    <cellStyle name="Note 6 14 14" xfId="27155"/>
    <cellStyle name="Note 6 14 14 2" xfId="27156"/>
    <cellStyle name="Note 6 14 14 3" xfId="27157"/>
    <cellStyle name="Note 6 14 14 4" xfId="50224"/>
    <cellStyle name="Note 6 14 15" xfId="27158"/>
    <cellStyle name="Note 6 14 15 2" xfId="27159"/>
    <cellStyle name="Note 6 14 15 3" xfId="27160"/>
    <cellStyle name="Note 6 14 15 4" xfId="50225"/>
    <cellStyle name="Note 6 14 16" xfId="27161"/>
    <cellStyle name="Note 6 14 16 2" xfId="27162"/>
    <cellStyle name="Note 6 14 16 3" xfId="27163"/>
    <cellStyle name="Note 6 14 16 4" xfId="50226"/>
    <cellStyle name="Note 6 14 17" xfId="27164"/>
    <cellStyle name="Note 6 14 17 2" xfId="27165"/>
    <cellStyle name="Note 6 14 17 3" xfId="27166"/>
    <cellStyle name="Note 6 14 17 4" xfId="50227"/>
    <cellStyle name="Note 6 14 18" xfId="27167"/>
    <cellStyle name="Note 6 14 18 2" xfId="27168"/>
    <cellStyle name="Note 6 14 18 3" xfId="27169"/>
    <cellStyle name="Note 6 14 18 4" xfId="50228"/>
    <cellStyle name="Note 6 14 19" xfId="27170"/>
    <cellStyle name="Note 6 14 19 2" xfId="27171"/>
    <cellStyle name="Note 6 14 19 3" xfId="27172"/>
    <cellStyle name="Note 6 14 19 4" xfId="50229"/>
    <cellStyle name="Note 6 14 2" xfId="27173"/>
    <cellStyle name="Note 6 14 2 2" xfId="27174"/>
    <cellStyle name="Note 6 14 2 3" xfId="27175"/>
    <cellStyle name="Note 6 14 2 4" xfId="50230"/>
    <cellStyle name="Note 6 14 20" xfId="27176"/>
    <cellStyle name="Note 6 14 20 2" xfId="27177"/>
    <cellStyle name="Note 6 14 20 3" xfId="50231"/>
    <cellStyle name="Note 6 14 20 4" xfId="50232"/>
    <cellStyle name="Note 6 14 21" xfId="50233"/>
    <cellStyle name="Note 6 14 22" xfId="50234"/>
    <cellStyle name="Note 6 14 3" xfId="27178"/>
    <cellStyle name="Note 6 14 3 2" xfId="27179"/>
    <cellStyle name="Note 6 14 3 3" xfId="27180"/>
    <cellStyle name="Note 6 14 3 4" xfId="50235"/>
    <cellStyle name="Note 6 14 4" xfId="27181"/>
    <cellStyle name="Note 6 14 4 2" xfId="27182"/>
    <cellStyle name="Note 6 14 4 3" xfId="27183"/>
    <cellStyle name="Note 6 14 4 4" xfId="50236"/>
    <cellStyle name="Note 6 14 5" xfId="27184"/>
    <cellStyle name="Note 6 14 5 2" xfId="27185"/>
    <cellStyle name="Note 6 14 5 3" xfId="27186"/>
    <cellStyle name="Note 6 14 5 4" xfId="50237"/>
    <cellStyle name="Note 6 14 6" xfId="27187"/>
    <cellStyle name="Note 6 14 6 2" xfId="27188"/>
    <cellStyle name="Note 6 14 6 3" xfId="27189"/>
    <cellStyle name="Note 6 14 6 4" xfId="50238"/>
    <cellStyle name="Note 6 14 7" xfId="27190"/>
    <cellStyle name="Note 6 14 7 2" xfId="27191"/>
    <cellStyle name="Note 6 14 7 3" xfId="27192"/>
    <cellStyle name="Note 6 14 7 4" xfId="50239"/>
    <cellStyle name="Note 6 14 8" xfId="27193"/>
    <cellStyle name="Note 6 14 8 2" xfId="27194"/>
    <cellStyle name="Note 6 14 8 3" xfId="27195"/>
    <cellStyle name="Note 6 14 8 4" xfId="50240"/>
    <cellStyle name="Note 6 14 9" xfId="27196"/>
    <cellStyle name="Note 6 14 9 2" xfId="27197"/>
    <cellStyle name="Note 6 14 9 3" xfId="27198"/>
    <cellStyle name="Note 6 14 9 4" xfId="50241"/>
    <cellStyle name="Note 6 15" xfId="27199"/>
    <cellStyle name="Note 6 15 10" xfId="27200"/>
    <cellStyle name="Note 6 15 10 2" xfId="27201"/>
    <cellStyle name="Note 6 15 10 3" xfId="27202"/>
    <cellStyle name="Note 6 15 10 4" xfId="50242"/>
    <cellStyle name="Note 6 15 11" xfId="27203"/>
    <cellStyle name="Note 6 15 11 2" xfId="27204"/>
    <cellStyle name="Note 6 15 11 3" xfId="27205"/>
    <cellStyle name="Note 6 15 11 4" xfId="50243"/>
    <cellStyle name="Note 6 15 12" xfId="27206"/>
    <cellStyle name="Note 6 15 12 2" xfId="27207"/>
    <cellStyle name="Note 6 15 12 3" xfId="27208"/>
    <cellStyle name="Note 6 15 12 4" xfId="50244"/>
    <cellStyle name="Note 6 15 13" xfId="27209"/>
    <cellStyle name="Note 6 15 13 2" xfId="27210"/>
    <cellStyle name="Note 6 15 13 3" xfId="27211"/>
    <cellStyle name="Note 6 15 13 4" xfId="50245"/>
    <cellStyle name="Note 6 15 14" xfId="27212"/>
    <cellStyle name="Note 6 15 14 2" xfId="27213"/>
    <cellStyle name="Note 6 15 14 3" xfId="27214"/>
    <cellStyle name="Note 6 15 14 4" xfId="50246"/>
    <cellStyle name="Note 6 15 15" xfId="27215"/>
    <cellStyle name="Note 6 15 15 2" xfId="27216"/>
    <cellStyle name="Note 6 15 15 3" xfId="27217"/>
    <cellStyle name="Note 6 15 15 4" xfId="50247"/>
    <cellStyle name="Note 6 15 16" xfId="27218"/>
    <cellStyle name="Note 6 15 16 2" xfId="27219"/>
    <cellStyle name="Note 6 15 16 3" xfId="27220"/>
    <cellStyle name="Note 6 15 16 4" xfId="50248"/>
    <cellStyle name="Note 6 15 17" xfId="27221"/>
    <cellStyle name="Note 6 15 17 2" xfId="27222"/>
    <cellStyle name="Note 6 15 17 3" xfId="27223"/>
    <cellStyle name="Note 6 15 17 4" xfId="50249"/>
    <cellStyle name="Note 6 15 18" xfId="27224"/>
    <cellStyle name="Note 6 15 18 2" xfId="27225"/>
    <cellStyle name="Note 6 15 18 3" xfId="27226"/>
    <cellStyle name="Note 6 15 18 4" xfId="50250"/>
    <cellStyle name="Note 6 15 19" xfId="27227"/>
    <cellStyle name="Note 6 15 19 2" xfId="27228"/>
    <cellStyle name="Note 6 15 19 3" xfId="27229"/>
    <cellStyle name="Note 6 15 19 4" xfId="50251"/>
    <cellStyle name="Note 6 15 2" xfId="27230"/>
    <cellStyle name="Note 6 15 2 2" xfId="27231"/>
    <cellStyle name="Note 6 15 2 3" xfId="27232"/>
    <cellStyle name="Note 6 15 2 4" xfId="50252"/>
    <cellStyle name="Note 6 15 20" xfId="27233"/>
    <cellStyle name="Note 6 15 20 2" xfId="27234"/>
    <cellStyle name="Note 6 15 20 3" xfId="50253"/>
    <cellStyle name="Note 6 15 20 4" xfId="50254"/>
    <cellStyle name="Note 6 15 21" xfId="50255"/>
    <cellStyle name="Note 6 15 22" xfId="50256"/>
    <cellStyle name="Note 6 15 3" xfId="27235"/>
    <cellStyle name="Note 6 15 3 2" xfId="27236"/>
    <cellStyle name="Note 6 15 3 3" xfId="27237"/>
    <cellStyle name="Note 6 15 3 4" xfId="50257"/>
    <cellStyle name="Note 6 15 4" xfId="27238"/>
    <cellStyle name="Note 6 15 4 2" xfId="27239"/>
    <cellStyle name="Note 6 15 4 3" xfId="27240"/>
    <cellStyle name="Note 6 15 4 4" xfId="50258"/>
    <cellStyle name="Note 6 15 5" xfId="27241"/>
    <cellStyle name="Note 6 15 5 2" xfId="27242"/>
    <cellStyle name="Note 6 15 5 3" xfId="27243"/>
    <cellStyle name="Note 6 15 5 4" xfId="50259"/>
    <cellStyle name="Note 6 15 6" xfId="27244"/>
    <cellStyle name="Note 6 15 6 2" xfId="27245"/>
    <cellStyle name="Note 6 15 6 3" xfId="27246"/>
    <cellStyle name="Note 6 15 6 4" xfId="50260"/>
    <cellStyle name="Note 6 15 7" xfId="27247"/>
    <cellStyle name="Note 6 15 7 2" xfId="27248"/>
    <cellStyle name="Note 6 15 7 3" xfId="27249"/>
    <cellStyle name="Note 6 15 7 4" xfId="50261"/>
    <cellStyle name="Note 6 15 8" xfId="27250"/>
    <cellStyle name="Note 6 15 8 2" xfId="27251"/>
    <cellStyle name="Note 6 15 8 3" xfId="27252"/>
    <cellStyle name="Note 6 15 8 4" xfId="50262"/>
    <cellStyle name="Note 6 15 9" xfId="27253"/>
    <cellStyle name="Note 6 15 9 2" xfId="27254"/>
    <cellStyle name="Note 6 15 9 3" xfId="27255"/>
    <cellStyle name="Note 6 15 9 4" xfId="50263"/>
    <cellStyle name="Note 6 16" xfId="27256"/>
    <cellStyle name="Note 6 16 10" xfId="27257"/>
    <cellStyle name="Note 6 16 10 2" xfId="27258"/>
    <cellStyle name="Note 6 16 10 3" xfId="27259"/>
    <cellStyle name="Note 6 16 10 4" xfId="50264"/>
    <cellStyle name="Note 6 16 11" xfId="27260"/>
    <cellStyle name="Note 6 16 11 2" xfId="27261"/>
    <cellStyle name="Note 6 16 11 3" xfId="27262"/>
    <cellStyle name="Note 6 16 11 4" xfId="50265"/>
    <cellStyle name="Note 6 16 12" xfId="27263"/>
    <cellStyle name="Note 6 16 12 2" xfId="27264"/>
    <cellStyle name="Note 6 16 12 3" xfId="27265"/>
    <cellStyle name="Note 6 16 12 4" xfId="50266"/>
    <cellStyle name="Note 6 16 13" xfId="27266"/>
    <cellStyle name="Note 6 16 13 2" xfId="27267"/>
    <cellStyle name="Note 6 16 13 3" xfId="27268"/>
    <cellStyle name="Note 6 16 13 4" xfId="50267"/>
    <cellStyle name="Note 6 16 14" xfId="27269"/>
    <cellStyle name="Note 6 16 14 2" xfId="27270"/>
    <cellStyle name="Note 6 16 14 3" xfId="27271"/>
    <cellStyle name="Note 6 16 14 4" xfId="50268"/>
    <cellStyle name="Note 6 16 15" xfId="27272"/>
    <cellStyle name="Note 6 16 15 2" xfId="27273"/>
    <cellStyle name="Note 6 16 15 3" xfId="27274"/>
    <cellStyle name="Note 6 16 15 4" xfId="50269"/>
    <cellStyle name="Note 6 16 16" xfId="27275"/>
    <cellStyle name="Note 6 16 16 2" xfId="27276"/>
    <cellStyle name="Note 6 16 16 3" xfId="27277"/>
    <cellStyle name="Note 6 16 16 4" xfId="50270"/>
    <cellStyle name="Note 6 16 17" xfId="27278"/>
    <cellStyle name="Note 6 16 17 2" xfId="27279"/>
    <cellStyle name="Note 6 16 17 3" xfId="27280"/>
    <cellStyle name="Note 6 16 17 4" xfId="50271"/>
    <cellStyle name="Note 6 16 18" xfId="27281"/>
    <cellStyle name="Note 6 16 18 2" xfId="27282"/>
    <cellStyle name="Note 6 16 18 3" xfId="27283"/>
    <cellStyle name="Note 6 16 18 4" xfId="50272"/>
    <cellStyle name="Note 6 16 19" xfId="27284"/>
    <cellStyle name="Note 6 16 19 2" xfId="27285"/>
    <cellStyle name="Note 6 16 19 3" xfId="27286"/>
    <cellStyle name="Note 6 16 19 4" xfId="50273"/>
    <cellStyle name="Note 6 16 2" xfId="27287"/>
    <cellStyle name="Note 6 16 2 2" xfId="27288"/>
    <cellStyle name="Note 6 16 2 3" xfId="27289"/>
    <cellStyle name="Note 6 16 2 4" xfId="50274"/>
    <cellStyle name="Note 6 16 20" xfId="27290"/>
    <cellStyle name="Note 6 16 20 2" xfId="27291"/>
    <cellStyle name="Note 6 16 20 3" xfId="50275"/>
    <cellStyle name="Note 6 16 20 4" xfId="50276"/>
    <cellStyle name="Note 6 16 21" xfId="50277"/>
    <cellStyle name="Note 6 16 22" xfId="50278"/>
    <cellStyle name="Note 6 16 3" xfId="27292"/>
    <cellStyle name="Note 6 16 3 2" xfId="27293"/>
    <cellStyle name="Note 6 16 3 3" xfId="27294"/>
    <cellStyle name="Note 6 16 3 4" xfId="50279"/>
    <cellStyle name="Note 6 16 4" xfId="27295"/>
    <cellStyle name="Note 6 16 4 2" xfId="27296"/>
    <cellStyle name="Note 6 16 4 3" xfId="27297"/>
    <cellStyle name="Note 6 16 4 4" xfId="50280"/>
    <cellStyle name="Note 6 16 5" xfId="27298"/>
    <cellStyle name="Note 6 16 5 2" xfId="27299"/>
    <cellStyle name="Note 6 16 5 3" xfId="27300"/>
    <cellStyle name="Note 6 16 5 4" xfId="50281"/>
    <cellStyle name="Note 6 16 6" xfId="27301"/>
    <cellStyle name="Note 6 16 6 2" xfId="27302"/>
    <cellStyle name="Note 6 16 6 3" xfId="27303"/>
    <cellStyle name="Note 6 16 6 4" xfId="50282"/>
    <cellStyle name="Note 6 16 7" xfId="27304"/>
    <cellStyle name="Note 6 16 7 2" xfId="27305"/>
    <cellStyle name="Note 6 16 7 3" xfId="27306"/>
    <cellStyle name="Note 6 16 7 4" xfId="50283"/>
    <cellStyle name="Note 6 16 8" xfId="27307"/>
    <cellStyle name="Note 6 16 8 2" xfId="27308"/>
    <cellStyle name="Note 6 16 8 3" xfId="27309"/>
    <cellStyle name="Note 6 16 8 4" xfId="50284"/>
    <cellStyle name="Note 6 16 9" xfId="27310"/>
    <cellStyle name="Note 6 16 9 2" xfId="27311"/>
    <cellStyle name="Note 6 16 9 3" xfId="27312"/>
    <cellStyle name="Note 6 16 9 4" xfId="50285"/>
    <cellStyle name="Note 6 17" xfId="27313"/>
    <cellStyle name="Note 6 17 10" xfId="27314"/>
    <cellStyle name="Note 6 17 10 2" xfId="27315"/>
    <cellStyle name="Note 6 17 10 3" xfId="27316"/>
    <cellStyle name="Note 6 17 10 4" xfId="50286"/>
    <cellStyle name="Note 6 17 11" xfId="27317"/>
    <cellStyle name="Note 6 17 11 2" xfId="27318"/>
    <cellStyle name="Note 6 17 11 3" xfId="27319"/>
    <cellStyle name="Note 6 17 11 4" xfId="50287"/>
    <cellStyle name="Note 6 17 12" xfId="27320"/>
    <cellStyle name="Note 6 17 12 2" xfId="27321"/>
    <cellStyle name="Note 6 17 12 3" xfId="27322"/>
    <cellStyle name="Note 6 17 12 4" xfId="50288"/>
    <cellStyle name="Note 6 17 13" xfId="27323"/>
    <cellStyle name="Note 6 17 13 2" xfId="27324"/>
    <cellStyle name="Note 6 17 13 3" xfId="27325"/>
    <cellStyle name="Note 6 17 13 4" xfId="50289"/>
    <cellStyle name="Note 6 17 14" xfId="27326"/>
    <cellStyle name="Note 6 17 14 2" xfId="27327"/>
    <cellStyle name="Note 6 17 14 3" xfId="27328"/>
    <cellStyle name="Note 6 17 14 4" xfId="50290"/>
    <cellStyle name="Note 6 17 15" xfId="27329"/>
    <cellStyle name="Note 6 17 15 2" xfId="27330"/>
    <cellStyle name="Note 6 17 15 3" xfId="27331"/>
    <cellStyle name="Note 6 17 15 4" xfId="50291"/>
    <cellStyle name="Note 6 17 16" xfId="27332"/>
    <cellStyle name="Note 6 17 16 2" xfId="27333"/>
    <cellStyle name="Note 6 17 16 3" xfId="27334"/>
    <cellStyle name="Note 6 17 16 4" xfId="50292"/>
    <cellStyle name="Note 6 17 17" xfId="27335"/>
    <cellStyle name="Note 6 17 17 2" xfId="27336"/>
    <cellStyle name="Note 6 17 17 3" xfId="27337"/>
    <cellStyle name="Note 6 17 17 4" xfId="50293"/>
    <cellStyle name="Note 6 17 18" xfId="27338"/>
    <cellStyle name="Note 6 17 18 2" xfId="27339"/>
    <cellStyle name="Note 6 17 18 3" xfId="27340"/>
    <cellStyle name="Note 6 17 18 4" xfId="50294"/>
    <cellStyle name="Note 6 17 19" xfId="27341"/>
    <cellStyle name="Note 6 17 19 2" xfId="27342"/>
    <cellStyle name="Note 6 17 19 3" xfId="27343"/>
    <cellStyle name="Note 6 17 19 4" xfId="50295"/>
    <cellStyle name="Note 6 17 2" xfId="27344"/>
    <cellStyle name="Note 6 17 2 2" xfId="27345"/>
    <cellStyle name="Note 6 17 2 3" xfId="27346"/>
    <cellStyle name="Note 6 17 2 4" xfId="50296"/>
    <cellStyle name="Note 6 17 20" xfId="27347"/>
    <cellStyle name="Note 6 17 20 2" xfId="27348"/>
    <cellStyle name="Note 6 17 20 3" xfId="50297"/>
    <cellStyle name="Note 6 17 20 4" xfId="50298"/>
    <cellStyle name="Note 6 17 21" xfId="50299"/>
    <cellStyle name="Note 6 17 22" xfId="50300"/>
    <cellStyle name="Note 6 17 3" xfId="27349"/>
    <cellStyle name="Note 6 17 3 2" xfId="27350"/>
    <cellStyle name="Note 6 17 3 3" xfId="27351"/>
    <cellStyle name="Note 6 17 3 4" xfId="50301"/>
    <cellStyle name="Note 6 17 4" xfId="27352"/>
    <cellStyle name="Note 6 17 4 2" xfId="27353"/>
    <cellStyle name="Note 6 17 4 3" xfId="27354"/>
    <cellStyle name="Note 6 17 4 4" xfId="50302"/>
    <cellStyle name="Note 6 17 5" xfId="27355"/>
    <cellStyle name="Note 6 17 5 2" xfId="27356"/>
    <cellStyle name="Note 6 17 5 3" xfId="27357"/>
    <cellStyle name="Note 6 17 5 4" xfId="50303"/>
    <cellStyle name="Note 6 17 6" xfId="27358"/>
    <cellStyle name="Note 6 17 6 2" xfId="27359"/>
    <cellStyle name="Note 6 17 6 3" xfId="27360"/>
    <cellStyle name="Note 6 17 6 4" xfId="50304"/>
    <cellStyle name="Note 6 17 7" xfId="27361"/>
    <cellStyle name="Note 6 17 7 2" xfId="27362"/>
    <cellStyle name="Note 6 17 7 3" xfId="27363"/>
    <cellStyle name="Note 6 17 7 4" xfId="50305"/>
    <cellStyle name="Note 6 17 8" xfId="27364"/>
    <cellStyle name="Note 6 17 8 2" xfId="27365"/>
    <cellStyle name="Note 6 17 8 3" xfId="27366"/>
    <cellStyle name="Note 6 17 8 4" xfId="50306"/>
    <cellStyle name="Note 6 17 9" xfId="27367"/>
    <cellStyle name="Note 6 17 9 2" xfId="27368"/>
    <cellStyle name="Note 6 17 9 3" xfId="27369"/>
    <cellStyle name="Note 6 17 9 4" xfId="50307"/>
    <cellStyle name="Note 6 18" xfId="27370"/>
    <cellStyle name="Note 6 18 10" xfId="27371"/>
    <cellStyle name="Note 6 18 10 2" xfId="27372"/>
    <cellStyle name="Note 6 18 10 3" xfId="27373"/>
    <cellStyle name="Note 6 18 10 4" xfId="50308"/>
    <cellStyle name="Note 6 18 11" xfId="27374"/>
    <cellStyle name="Note 6 18 11 2" xfId="27375"/>
    <cellStyle name="Note 6 18 11 3" xfId="27376"/>
    <cellStyle name="Note 6 18 11 4" xfId="50309"/>
    <cellStyle name="Note 6 18 12" xfId="27377"/>
    <cellStyle name="Note 6 18 12 2" xfId="27378"/>
    <cellStyle name="Note 6 18 12 3" xfId="27379"/>
    <cellStyle name="Note 6 18 12 4" xfId="50310"/>
    <cellStyle name="Note 6 18 13" xfId="27380"/>
    <cellStyle name="Note 6 18 13 2" xfId="27381"/>
    <cellStyle name="Note 6 18 13 3" xfId="27382"/>
    <cellStyle name="Note 6 18 13 4" xfId="50311"/>
    <cellStyle name="Note 6 18 14" xfId="27383"/>
    <cellStyle name="Note 6 18 14 2" xfId="27384"/>
    <cellStyle name="Note 6 18 14 3" xfId="27385"/>
    <cellStyle name="Note 6 18 14 4" xfId="50312"/>
    <cellStyle name="Note 6 18 15" xfId="27386"/>
    <cellStyle name="Note 6 18 15 2" xfId="27387"/>
    <cellStyle name="Note 6 18 15 3" xfId="27388"/>
    <cellStyle name="Note 6 18 15 4" xfId="50313"/>
    <cellStyle name="Note 6 18 16" xfId="27389"/>
    <cellStyle name="Note 6 18 16 2" xfId="27390"/>
    <cellStyle name="Note 6 18 16 3" xfId="27391"/>
    <cellStyle name="Note 6 18 16 4" xfId="50314"/>
    <cellStyle name="Note 6 18 17" xfId="27392"/>
    <cellStyle name="Note 6 18 17 2" xfId="27393"/>
    <cellStyle name="Note 6 18 17 3" xfId="27394"/>
    <cellStyle name="Note 6 18 17 4" xfId="50315"/>
    <cellStyle name="Note 6 18 18" xfId="27395"/>
    <cellStyle name="Note 6 18 18 2" xfId="27396"/>
    <cellStyle name="Note 6 18 18 3" xfId="27397"/>
    <cellStyle name="Note 6 18 18 4" xfId="50316"/>
    <cellStyle name="Note 6 18 19" xfId="27398"/>
    <cellStyle name="Note 6 18 19 2" xfId="27399"/>
    <cellStyle name="Note 6 18 19 3" xfId="27400"/>
    <cellStyle name="Note 6 18 19 4" xfId="50317"/>
    <cellStyle name="Note 6 18 2" xfId="27401"/>
    <cellStyle name="Note 6 18 2 2" xfId="27402"/>
    <cellStyle name="Note 6 18 2 3" xfId="27403"/>
    <cellStyle name="Note 6 18 2 4" xfId="50318"/>
    <cellStyle name="Note 6 18 20" xfId="27404"/>
    <cellStyle name="Note 6 18 20 2" xfId="27405"/>
    <cellStyle name="Note 6 18 20 3" xfId="50319"/>
    <cellStyle name="Note 6 18 20 4" xfId="50320"/>
    <cellStyle name="Note 6 18 21" xfId="50321"/>
    <cellStyle name="Note 6 18 22" xfId="50322"/>
    <cellStyle name="Note 6 18 3" xfId="27406"/>
    <cellStyle name="Note 6 18 3 2" xfId="27407"/>
    <cellStyle name="Note 6 18 3 3" xfId="27408"/>
    <cellStyle name="Note 6 18 3 4" xfId="50323"/>
    <cellStyle name="Note 6 18 4" xfId="27409"/>
    <cellStyle name="Note 6 18 4 2" xfId="27410"/>
    <cellStyle name="Note 6 18 4 3" xfId="27411"/>
    <cellStyle name="Note 6 18 4 4" xfId="50324"/>
    <cellStyle name="Note 6 18 5" xfId="27412"/>
    <cellStyle name="Note 6 18 5 2" xfId="27413"/>
    <cellStyle name="Note 6 18 5 3" xfId="27414"/>
    <cellStyle name="Note 6 18 5 4" xfId="50325"/>
    <cellStyle name="Note 6 18 6" xfId="27415"/>
    <cellStyle name="Note 6 18 6 2" xfId="27416"/>
    <cellStyle name="Note 6 18 6 3" xfId="27417"/>
    <cellStyle name="Note 6 18 6 4" xfId="50326"/>
    <cellStyle name="Note 6 18 7" xfId="27418"/>
    <cellStyle name="Note 6 18 7 2" xfId="27419"/>
    <cellStyle name="Note 6 18 7 3" xfId="27420"/>
    <cellStyle name="Note 6 18 7 4" xfId="50327"/>
    <cellStyle name="Note 6 18 8" xfId="27421"/>
    <cellStyle name="Note 6 18 8 2" xfId="27422"/>
    <cellStyle name="Note 6 18 8 3" xfId="27423"/>
    <cellStyle name="Note 6 18 8 4" xfId="50328"/>
    <cellStyle name="Note 6 18 9" xfId="27424"/>
    <cellStyle name="Note 6 18 9 2" xfId="27425"/>
    <cellStyle name="Note 6 18 9 3" xfId="27426"/>
    <cellStyle name="Note 6 18 9 4" xfId="50329"/>
    <cellStyle name="Note 6 19" xfId="27427"/>
    <cellStyle name="Note 6 19 10" xfId="27428"/>
    <cellStyle name="Note 6 19 10 2" xfId="27429"/>
    <cellStyle name="Note 6 19 10 3" xfId="27430"/>
    <cellStyle name="Note 6 19 10 4" xfId="50330"/>
    <cellStyle name="Note 6 19 11" xfId="27431"/>
    <cellStyle name="Note 6 19 11 2" xfId="27432"/>
    <cellStyle name="Note 6 19 11 3" xfId="27433"/>
    <cellStyle name="Note 6 19 11 4" xfId="50331"/>
    <cellStyle name="Note 6 19 12" xfId="27434"/>
    <cellStyle name="Note 6 19 12 2" xfId="27435"/>
    <cellStyle name="Note 6 19 12 3" xfId="27436"/>
    <cellStyle name="Note 6 19 12 4" xfId="50332"/>
    <cellStyle name="Note 6 19 13" xfId="27437"/>
    <cellStyle name="Note 6 19 13 2" xfId="27438"/>
    <cellStyle name="Note 6 19 13 3" xfId="27439"/>
    <cellStyle name="Note 6 19 13 4" xfId="50333"/>
    <cellStyle name="Note 6 19 14" xfId="27440"/>
    <cellStyle name="Note 6 19 14 2" xfId="27441"/>
    <cellStyle name="Note 6 19 14 3" xfId="27442"/>
    <cellStyle name="Note 6 19 14 4" xfId="50334"/>
    <cellStyle name="Note 6 19 15" xfId="27443"/>
    <cellStyle name="Note 6 19 15 2" xfId="27444"/>
    <cellStyle name="Note 6 19 15 3" xfId="27445"/>
    <cellStyle name="Note 6 19 15 4" xfId="50335"/>
    <cellStyle name="Note 6 19 16" xfId="27446"/>
    <cellStyle name="Note 6 19 16 2" xfId="27447"/>
    <cellStyle name="Note 6 19 16 3" xfId="27448"/>
    <cellStyle name="Note 6 19 16 4" xfId="50336"/>
    <cellStyle name="Note 6 19 17" xfId="27449"/>
    <cellStyle name="Note 6 19 17 2" xfId="27450"/>
    <cellStyle name="Note 6 19 17 3" xfId="27451"/>
    <cellStyle name="Note 6 19 17 4" xfId="50337"/>
    <cellStyle name="Note 6 19 18" xfId="27452"/>
    <cellStyle name="Note 6 19 18 2" xfId="27453"/>
    <cellStyle name="Note 6 19 18 3" xfId="27454"/>
    <cellStyle name="Note 6 19 18 4" xfId="50338"/>
    <cellStyle name="Note 6 19 19" xfId="27455"/>
    <cellStyle name="Note 6 19 19 2" xfId="27456"/>
    <cellStyle name="Note 6 19 19 3" xfId="27457"/>
    <cellStyle name="Note 6 19 19 4" xfId="50339"/>
    <cellStyle name="Note 6 19 2" xfId="27458"/>
    <cellStyle name="Note 6 19 2 2" xfId="27459"/>
    <cellStyle name="Note 6 19 2 3" xfId="27460"/>
    <cellStyle name="Note 6 19 2 4" xfId="50340"/>
    <cellStyle name="Note 6 19 20" xfId="27461"/>
    <cellStyle name="Note 6 19 20 2" xfId="27462"/>
    <cellStyle name="Note 6 19 20 3" xfId="50341"/>
    <cellStyle name="Note 6 19 20 4" xfId="50342"/>
    <cellStyle name="Note 6 19 21" xfId="50343"/>
    <cellStyle name="Note 6 19 22" xfId="50344"/>
    <cellStyle name="Note 6 19 3" xfId="27463"/>
    <cellStyle name="Note 6 19 3 2" xfId="27464"/>
    <cellStyle name="Note 6 19 3 3" xfId="27465"/>
    <cellStyle name="Note 6 19 3 4" xfId="50345"/>
    <cellStyle name="Note 6 19 4" xfId="27466"/>
    <cellStyle name="Note 6 19 4 2" xfId="27467"/>
    <cellStyle name="Note 6 19 4 3" xfId="27468"/>
    <cellStyle name="Note 6 19 4 4" xfId="50346"/>
    <cellStyle name="Note 6 19 5" xfId="27469"/>
    <cellStyle name="Note 6 19 5 2" xfId="27470"/>
    <cellStyle name="Note 6 19 5 3" xfId="27471"/>
    <cellStyle name="Note 6 19 5 4" xfId="50347"/>
    <cellStyle name="Note 6 19 6" xfId="27472"/>
    <cellStyle name="Note 6 19 6 2" xfId="27473"/>
    <cellStyle name="Note 6 19 6 3" xfId="27474"/>
    <cellStyle name="Note 6 19 6 4" xfId="50348"/>
    <cellStyle name="Note 6 19 7" xfId="27475"/>
    <cellStyle name="Note 6 19 7 2" xfId="27476"/>
    <cellStyle name="Note 6 19 7 3" xfId="27477"/>
    <cellStyle name="Note 6 19 7 4" xfId="50349"/>
    <cellStyle name="Note 6 19 8" xfId="27478"/>
    <cellStyle name="Note 6 19 8 2" xfId="27479"/>
    <cellStyle name="Note 6 19 8 3" xfId="27480"/>
    <cellStyle name="Note 6 19 8 4" xfId="50350"/>
    <cellStyle name="Note 6 19 9" xfId="27481"/>
    <cellStyle name="Note 6 19 9 2" xfId="27482"/>
    <cellStyle name="Note 6 19 9 3" xfId="27483"/>
    <cellStyle name="Note 6 19 9 4" xfId="50351"/>
    <cellStyle name="Note 6 2" xfId="27484"/>
    <cellStyle name="Note 6 2 10" xfId="27485"/>
    <cellStyle name="Note 6 2 10 2" xfId="27486"/>
    <cellStyle name="Note 6 2 10 3" xfId="27487"/>
    <cellStyle name="Note 6 2 10 4" xfId="50352"/>
    <cellStyle name="Note 6 2 11" xfId="27488"/>
    <cellStyle name="Note 6 2 11 2" xfId="27489"/>
    <cellStyle name="Note 6 2 11 3" xfId="27490"/>
    <cellStyle name="Note 6 2 11 4" xfId="50353"/>
    <cellStyle name="Note 6 2 12" xfId="27491"/>
    <cellStyle name="Note 6 2 12 2" xfId="27492"/>
    <cellStyle name="Note 6 2 12 3" xfId="27493"/>
    <cellStyle name="Note 6 2 12 4" xfId="50354"/>
    <cellStyle name="Note 6 2 13" xfId="27494"/>
    <cellStyle name="Note 6 2 13 2" xfId="27495"/>
    <cellStyle name="Note 6 2 13 3" xfId="27496"/>
    <cellStyle name="Note 6 2 13 4" xfId="50355"/>
    <cellStyle name="Note 6 2 14" xfId="27497"/>
    <cellStyle name="Note 6 2 14 2" xfId="27498"/>
    <cellStyle name="Note 6 2 14 3" xfId="27499"/>
    <cellStyle name="Note 6 2 14 4" xfId="50356"/>
    <cellStyle name="Note 6 2 15" xfId="27500"/>
    <cellStyle name="Note 6 2 15 2" xfId="27501"/>
    <cellStyle name="Note 6 2 15 3" xfId="27502"/>
    <cellStyle name="Note 6 2 15 4" xfId="50357"/>
    <cellStyle name="Note 6 2 16" xfId="27503"/>
    <cellStyle name="Note 6 2 16 2" xfId="27504"/>
    <cellStyle name="Note 6 2 16 3" xfId="27505"/>
    <cellStyle name="Note 6 2 16 4" xfId="50358"/>
    <cellStyle name="Note 6 2 17" xfId="27506"/>
    <cellStyle name="Note 6 2 17 2" xfId="27507"/>
    <cellStyle name="Note 6 2 17 3" xfId="27508"/>
    <cellStyle name="Note 6 2 17 4" xfId="50359"/>
    <cellStyle name="Note 6 2 18" xfId="27509"/>
    <cellStyle name="Note 6 2 18 2" xfId="27510"/>
    <cellStyle name="Note 6 2 18 3" xfId="27511"/>
    <cellStyle name="Note 6 2 18 4" xfId="50360"/>
    <cellStyle name="Note 6 2 19" xfId="27512"/>
    <cellStyle name="Note 6 2 19 2" xfId="27513"/>
    <cellStyle name="Note 6 2 19 3" xfId="27514"/>
    <cellStyle name="Note 6 2 19 4" xfId="50361"/>
    <cellStyle name="Note 6 2 2" xfId="27515"/>
    <cellStyle name="Note 6 2 2 10" xfId="27516"/>
    <cellStyle name="Note 6 2 2 10 2" xfId="27517"/>
    <cellStyle name="Note 6 2 2 10 3" xfId="27518"/>
    <cellStyle name="Note 6 2 2 10 4" xfId="50362"/>
    <cellStyle name="Note 6 2 2 11" xfId="27519"/>
    <cellStyle name="Note 6 2 2 11 2" xfId="27520"/>
    <cellStyle name="Note 6 2 2 11 3" xfId="27521"/>
    <cellStyle name="Note 6 2 2 11 4" xfId="50363"/>
    <cellStyle name="Note 6 2 2 12" xfId="27522"/>
    <cellStyle name="Note 6 2 2 12 2" xfId="27523"/>
    <cellStyle name="Note 6 2 2 12 3" xfId="27524"/>
    <cellStyle name="Note 6 2 2 12 4" xfId="50364"/>
    <cellStyle name="Note 6 2 2 13" xfId="27525"/>
    <cellStyle name="Note 6 2 2 13 2" xfId="27526"/>
    <cellStyle name="Note 6 2 2 13 3" xfId="27527"/>
    <cellStyle name="Note 6 2 2 13 4" xfId="50365"/>
    <cellStyle name="Note 6 2 2 14" xfId="27528"/>
    <cellStyle name="Note 6 2 2 14 2" xfId="27529"/>
    <cellStyle name="Note 6 2 2 14 3" xfId="27530"/>
    <cellStyle name="Note 6 2 2 14 4" xfId="50366"/>
    <cellStyle name="Note 6 2 2 15" xfId="27531"/>
    <cellStyle name="Note 6 2 2 15 2" xfId="27532"/>
    <cellStyle name="Note 6 2 2 15 3" xfId="27533"/>
    <cellStyle name="Note 6 2 2 15 4" xfId="50367"/>
    <cellStyle name="Note 6 2 2 16" xfId="27534"/>
    <cellStyle name="Note 6 2 2 16 2" xfId="27535"/>
    <cellStyle name="Note 6 2 2 16 3" xfId="27536"/>
    <cellStyle name="Note 6 2 2 16 4" xfId="50368"/>
    <cellStyle name="Note 6 2 2 17" xfId="27537"/>
    <cellStyle name="Note 6 2 2 17 2" xfId="27538"/>
    <cellStyle name="Note 6 2 2 17 3" xfId="27539"/>
    <cellStyle name="Note 6 2 2 17 4" xfId="50369"/>
    <cellStyle name="Note 6 2 2 18" xfId="27540"/>
    <cellStyle name="Note 6 2 2 18 2" xfId="27541"/>
    <cellStyle name="Note 6 2 2 18 3" xfId="27542"/>
    <cellStyle name="Note 6 2 2 18 4" xfId="50370"/>
    <cellStyle name="Note 6 2 2 19" xfId="27543"/>
    <cellStyle name="Note 6 2 2 19 2" xfId="27544"/>
    <cellStyle name="Note 6 2 2 19 3" xfId="27545"/>
    <cellStyle name="Note 6 2 2 19 4" xfId="50371"/>
    <cellStyle name="Note 6 2 2 2" xfId="27546"/>
    <cellStyle name="Note 6 2 2 2 10" xfId="27547"/>
    <cellStyle name="Note 6 2 2 2 10 2" xfId="27548"/>
    <cellStyle name="Note 6 2 2 2 10 3" xfId="27549"/>
    <cellStyle name="Note 6 2 2 2 10 4" xfId="50372"/>
    <cellStyle name="Note 6 2 2 2 11" xfId="27550"/>
    <cellStyle name="Note 6 2 2 2 11 2" xfId="27551"/>
    <cellStyle name="Note 6 2 2 2 11 3" xfId="27552"/>
    <cellStyle name="Note 6 2 2 2 11 4" xfId="50373"/>
    <cellStyle name="Note 6 2 2 2 12" xfId="27553"/>
    <cellStyle name="Note 6 2 2 2 12 2" xfId="27554"/>
    <cellStyle name="Note 6 2 2 2 12 3" xfId="27555"/>
    <cellStyle name="Note 6 2 2 2 12 4" xfId="50374"/>
    <cellStyle name="Note 6 2 2 2 13" xfId="27556"/>
    <cellStyle name="Note 6 2 2 2 13 2" xfId="27557"/>
    <cellStyle name="Note 6 2 2 2 13 3" xfId="27558"/>
    <cellStyle name="Note 6 2 2 2 13 4" xfId="50375"/>
    <cellStyle name="Note 6 2 2 2 14" xfId="27559"/>
    <cellStyle name="Note 6 2 2 2 14 2" xfId="27560"/>
    <cellStyle name="Note 6 2 2 2 14 3" xfId="27561"/>
    <cellStyle name="Note 6 2 2 2 14 4" xfId="50376"/>
    <cellStyle name="Note 6 2 2 2 15" xfId="27562"/>
    <cellStyle name="Note 6 2 2 2 15 2" xfId="27563"/>
    <cellStyle name="Note 6 2 2 2 15 3" xfId="27564"/>
    <cellStyle name="Note 6 2 2 2 15 4" xfId="50377"/>
    <cellStyle name="Note 6 2 2 2 16" xfId="27565"/>
    <cellStyle name="Note 6 2 2 2 16 2" xfId="27566"/>
    <cellStyle name="Note 6 2 2 2 16 3" xfId="27567"/>
    <cellStyle name="Note 6 2 2 2 16 4" xfId="50378"/>
    <cellStyle name="Note 6 2 2 2 17" xfId="27568"/>
    <cellStyle name="Note 6 2 2 2 17 2" xfId="27569"/>
    <cellStyle name="Note 6 2 2 2 17 3" xfId="27570"/>
    <cellStyle name="Note 6 2 2 2 17 4" xfId="50379"/>
    <cellStyle name="Note 6 2 2 2 18" xfId="27571"/>
    <cellStyle name="Note 6 2 2 2 18 2" xfId="27572"/>
    <cellStyle name="Note 6 2 2 2 18 3" xfId="27573"/>
    <cellStyle name="Note 6 2 2 2 18 4" xfId="50380"/>
    <cellStyle name="Note 6 2 2 2 19" xfId="27574"/>
    <cellStyle name="Note 6 2 2 2 19 2" xfId="27575"/>
    <cellStyle name="Note 6 2 2 2 19 3" xfId="27576"/>
    <cellStyle name="Note 6 2 2 2 19 4" xfId="50381"/>
    <cellStyle name="Note 6 2 2 2 2" xfId="27577"/>
    <cellStyle name="Note 6 2 2 2 2 2" xfId="27578"/>
    <cellStyle name="Note 6 2 2 2 2 3" xfId="27579"/>
    <cellStyle name="Note 6 2 2 2 2 4" xfId="50382"/>
    <cellStyle name="Note 6 2 2 2 20" xfId="27580"/>
    <cellStyle name="Note 6 2 2 2 20 2" xfId="27581"/>
    <cellStyle name="Note 6 2 2 2 20 3" xfId="50383"/>
    <cellStyle name="Note 6 2 2 2 20 4" xfId="50384"/>
    <cellStyle name="Note 6 2 2 2 21" xfId="50385"/>
    <cellStyle name="Note 6 2 2 2 22" xfId="50386"/>
    <cellStyle name="Note 6 2 2 2 3" xfId="27582"/>
    <cellStyle name="Note 6 2 2 2 3 2" xfId="27583"/>
    <cellStyle name="Note 6 2 2 2 3 3" xfId="27584"/>
    <cellStyle name="Note 6 2 2 2 3 4" xfId="50387"/>
    <cellStyle name="Note 6 2 2 2 4" xfId="27585"/>
    <cellStyle name="Note 6 2 2 2 4 2" xfId="27586"/>
    <cellStyle name="Note 6 2 2 2 4 3" xfId="27587"/>
    <cellStyle name="Note 6 2 2 2 4 4" xfId="50388"/>
    <cellStyle name="Note 6 2 2 2 5" xfId="27588"/>
    <cellStyle name="Note 6 2 2 2 5 2" xfId="27589"/>
    <cellStyle name="Note 6 2 2 2 5 3" xfId="27590"/>
    <cellStyle name="Note 6 2 2 2 5 4" xfId="50389"/>
    <cellStyle name="Note 6 2 2 2 6" xfId="27591"/>
    <cellStyle name="Note 6 2 2 2 6 2" xfId="27592"/>
    <cellStyle name="Note 6 2 2 2 6 3" xfId="27593"/>
    <cellStyle name="Note 6 2 2 2 6 4" xfId="50390"/>
    <cellStyle name="Note 6 2 2 2 7" xfId="27594"/>
    <cellStyle name="Note 6 2 2 2 7 2" xfId="27595"/>
    <cellStyle name="Note 6 2 2 2 7 3" xfId="27596"/>
    <cellStyle name="Note 6 2 2 2 7 4" xfId="50391"/>
    <cellStyle name="Note 6 2 2 2 8" xfId="27597"/>
    <cellStyle name="Note 6 2 2 2 8 2" xfId="27598"/>
    <cellStyle name="Note 6 2 2 2 8 3" xfId="27599"/>
    <cellStyle name="Note 6 2 2 2 8 4" xfId="50392"/>
    <cellStyle name="Note 6 2 2 2 9" xfId="27600"/>
    <cellStyle name="Note 6 2 2 2 9 2" xfId="27601"/>
    <cellStyle name="Note 6 2 2 2 9 3" xfId="27602"/>
    <cellStyle name="Note 6 2 2 2 9 4" xfId="50393"/>
    <cellStyle name="Note 6 2 2 20" xfId="27603"/>
    <cellStyle name="Note 6 2 2 20 2" xfId="27604"/>
    <cellStyle name="Note 6 2 2 20 3" xfId="27605"/>
    <cellStyle name="Note 6 2 2 20 4" xfId="50394"/>
    <cellStyle name="Note 6 2 2 21" xfId="27606"/>
    <cellStyle name="Note 6 2 2 21 2" xfId="27607"/>
    <cellStyle name="Note 6 2 2 21 3" xfId="50395"/>
    <cellStyle name="Note 6 2 2 21 4" xfId="50396"/>
    <cellStyle name="Note 6 2 2 22" xfId="50397"/>
    <cellStyle name="Note 6 2 2 23" xfId="50398"/>
    <cellStyle name="Note 6 2 2 3" xfId="27608"/>
    <cellStyle name="Note 6 2 2 3 2" xfId="27609"/>
    <cellStyle name="Note 6 2 2 3 3" xfId="27610"/>
    <cellStyle name="Note 6 2 2 3 4" xfId="50399"/>
    <cellStyle name="Note 6 2 2 4" xfId="27611"/>
    <cellStyle name="Note 6 2 2 4 2" xfId="27612"/>
    <cellStyle name="Note 6 2 2 4 3" xfId="27613"/>
    <cellStyle name="Note 6 2 2 4 4" xfId="50400"/>
    <cellStyle name="Note 6 2 2 5" xfId="27614"/>
    <cellStyle name="Note 6 2 2 5 2" xfId="27615"/>
    <cellStyle name="Note 6 2 2 5 3" xfId="27616"/>
    <cellStyle name="Note 6 2 2 5 4" xfId="50401"/>
    <cellStyle name="Note 6 2 2 6" xfId="27617"/>
    <cellStyle name="Note 6 2 2 6 2" xfId="27618"/>
    <cellStyle name="Note 6 2 2 6 3" xfId="27619"/>
    <cellStyle name="Note 6 2 2 6 4" xfId="50402"/>
    <cellStyle name="Note 6 2 2 7" xfId="27620"/>
    <cellStyle name="Note 6 2 2 7 2" xfId="27621"/>
    <cellStyle name="Note 6 2 2 7 3" xfId="27622"/>
    <cellStyle name="Note 6 2 2 7 4" xfId="50403"/>
    <cellStyle name="Note 6 2 2 8" xfId="27623"/>
    <cellStyle name="Note 6 2 2 8 2" xfId="27624"/>
    <cellStyle name="Note 6 2 2 8 3" xfId="27625"/>
    <cellStyle name="Note 6 2 2 8 4" xfId="50404"/>
    <cellStyle name="Note 6 2 2 9" xfId="27626"/>
    <cellStyle name="Note 6 2 2 9 2" xfId="27627"/>
    <cellStyle name="Note 6 2 2 9 3" xfId="27628"/>
    <cellStyle name="Note 6 2 2 9 4" xfId="50405"/>
    <cellStyle name="Note 6 2 20" xfId="27629"/>
    <cellStyle name="Note 6 2 20 2" xfId="27630"/>
    <cellStyle name="Note 6 2 20 3" xfId="27631"/>
    <cellStyle name="Note 6 2 20 4" xfId="50406"/>
    <cellStyle name="Note 6 2 21" xfId="27632"/>
    <cellStyle name="Note 6 2 21 2" xfId="27633"/>
    <cellStyle name="Note 6 2 21 3" xfId="50407"/>
    <cellStyle name="Note 6 2 21 4" xfId="50408"/>
    <cellStyle name="Note 6 2 22" xfId="50409"/>
    <cellStyle name="Note 6 2 23" xfId="50410"/>
    <cellStyle name="Note 6 2 3" xfId="27634"/>
    <cellStyle name="Note 6 2 3 2" xfId="27635"/>
    <cellStyle name="Note 6 2 3 3" xfId="27636"/>
    <cellStyle name="Note 6 2 3 4" xfId="50411"/>
    <cellStyle name="Note 6 2 4" xfId="27637"/>
    <cellStyle name="Note 6 2 4 2" xfId="27638"/>
    <cellStyle name="Note 6 2 4 3" xfId="27639"/>
    <cellStyle name="Note 6 2 4 4" xfId="50412"/>
    <cellStyle name="Note 6 2 5" xfId="27640"/>
    <cellStyle name="Note 6 2 5 2" xfId="27641"/>
    <cellStyle name="Note 6 2 5 3" xfId="27642"/>
    <cellStyle name="Note 6 2 5 4" xfId="50413"/>
    <cellStyle name="Note 6 2 6" xfId="27643"/>
    <cellStyle name="Note 6 2 6 2" xfId="27644"/>
    <cellStyle name="Note 6 2 6 3" xfId="27645"/>
    <cellStyle name="Note 6 2 6 4" xfId="50414"/>
    <cellStyle name="Note 6 2 7" xfId="27646"/>
    <cellStyle name="Note 6 2 7 2" xfId="27647"/>
    <cellStyle name="Note 6 2 7 3" xfId="27648"/>
    <cellStyle name="Note 6 2 7 4" xfId="50415"/>
    <cellStyle name="Note 6 2 8" xfId="27649"/>
    <cellStyle name="Note 6 2 8 2" xfId="27650"/>
    <cellStyle name="Note 6 2 8 3" xfId="27651"/>
    <cellStyle name="Note 6 2 8 4" xfId="50416"/>
    <cellStyle name="Note 6 2 9" xfId="27652"/>
    <cellStyle name="Note 6 2 9 2" xfId="27653"/>
    <cellStyle name="Note 6 2 9 3" xfId="27654"/>
    <cellStyle name="Note 6 2 9 4" xfId="50417"/>
    <cellStyle name="Note 6 20" xfId="27655"/>
    <cellStyle name="Note 6 20 10" xfId="27656"/>
    <cellStyle name="Note 6 20 10 2" xfId="27657"/>
    <cellStyle name="Note 6 20 10 3" xfId="27658"/>
    <cellStyle name="Note 6 20 10 4" xfId="50418"/>
    <cellStyle name="Note 6 20 11" xfId="27659"/>
    <cellStyle name="Note 6 20 11 2" xfId="27660"/>
    <cellStyle name="Note 6 20 11 3" xfId="27661"/>
    <cellStyle name="Note 6 20 11 4" xfId="50419"/>
    <cellStyle name="Note 6 20 12" xfId="27662"/>
    <cellStyle name="Note 6 20 12 2" xfId="27663"/>
    <cellStyle name="Note 6 20 12 3" xfId="27664"/>
    <cellStyle name="Note 6 20 12 4" xfId="50420"/>
    <cellStyle name="Note 6 20 13" xfId="27665"/>
    <cellStyle name="Note 6 20 13 2" xfId="27666"/>
    <cellStyle name="Note 6 20 13 3" xfId="27667"/>
    <cellStyle name="Note 6 20 13 4" xfId="50421"/>
    <cellStyle name="Note 6 20 14" xfId="27668"/>
    <cellStyle name="Note 6 20 14 2" xfId="27669"/>
    <cellStyle name="Note 6 20 14 3" xfId="27670"/>
    <cellStyle name="Note 6 20 14 4" xfId="50422"/>
    <cellStyle name="Note 6 20 15" xfId="27671"/>
    <cellStyle name="Note 6 20 15 2" xfId="27672"/>
    <cellStyle name="Note 6 20 15 3" xfId="27673"/>
    <cellStyle name="Note 6 20 15 4" xfId="50423"/>
    <cellStyle name="Note 6 20 16" xfId="27674"/>
    <cellStyle name="Note 6 20 16 2" xfId="27675"/>
    <cellStyle name="Note 6 20 16 3" xfId="27676"/>
    <cellStyle name="Note 6 20 16 4" xfId="50424"/>
    <cellStyle name="Note 6 20 17" xfId="27677"/>
    <cellStyle name="Note 6 20 17 2" xfId="27678"/>
    <cellStyle name="Note 6 20 17 3" xfId="27679"/>
    <cellStyle name="Note 6 20 17 4" xfId="50425"/>
    <cellStyle name="Note 6 20 18" xfId="27680"/>
    <cellStyle name="Note 6 20 18 2" xfId="27681"/>
    <cellStyle name="Note 6 20 18 3" xfId="27682"/>
    <cellStyle name="Note 6 20 18 4" xfId="50426"/>
    <cellStyle name="Note 6 20 19" xfId="27683"/>
    <cellStyle name="Note 6 20 19 2" xfId="27684"/>
    <cellStyle name="Note 6 20 19 3" xfId="27685"/>
    <cellStyle name="Note 6 20 19 4" xfId="50427"/>
    <cellStyle name="Note 6 20 2" xfId="27686"/>
    <cellStyle name="Note 6 20 2 2" xfId="27687"/>
    <cellStyle name="Note 6 20 2 3" xfId="27688"/>
    <cellStyle name="Note 6 20 2 4" xfId="50428"/>
    <cellStyle name="Note 6 20 20" xfId="27689"/>
    <cellStyle name="Note 6 20 20 2" xfId="27690"/>
    <cellStyle name="Note 6 20 20 3" xfId="50429"/>
    <cellStyle name="Note 6 20 20 4" xfId="50430"/>
    <cellStyle name="Note 6 20 21" xfId="50431"/>
    <cellStyle name="Note 6 20 22" xfId="50432"/>
    <cellStyle name="Note 6 20 3" xfId="27691"/>
    <cellStyle name="Note 6 20 3 2" xfId="27692"/>
    <cellStyle name="Note 6 20 3 3" xfId="27693"/>
    <cellStyle name="Note 6 20 3 4" xfId="50433"/>
    <cellStyle name="Note 6 20 4" xfId="27694"/>
    <cellStyle name="Note 6 20 4 2" xfId="27695"/>
    <cellStyle name="Note 6 20 4 3" xfId="27696"/>
    <cellStyle name="Note 6 20 4 4" xfId="50434"/>
    <cellStyle name="Note 6 20 5" xfId="27697"/>
    <cellStyle name="Note 6 20 5 2" xfId="27698"/>
    <cellStyle name="Note 6 20 5 3" xfId="27699"/>
    <cellStyle name="Note 6 20 5 4" xfId="50435"/>
    <cellStyle name="Note 6 20 6" xfId="27700"/>
    <cellStyle name="Note 6 20 6 2" xfId="27701"/>
    <cellStyle name="Note 6 20 6 3" xfId="27702"/>
    <cellStyle name="Note 6 20 6 4" xfId="50436"/>
    <cellStyle name="Note 6 20 7" xfId="27703"/>
    <cellStyle name="Note 6 20 7 2" xfId="27704"/>
    <cellStyle name="Note 6 20 7 3" xfId="27705"/>
    <cellStyle name="Note 6 20 7 4" xfId="50437"/>
    <cellStyle name="Note 6 20 8" xfId="27706"/>
    <cellStyle name="Note 6 20 8 2" xfId="27707"/>
    <cellStyle name="Note 6 20 8 3" xfId="27708"/>
    <cellStyle name="Note 6 20 8 4" xfId="50438"/>
    <cellStyle name="Note 6 20 9" xfId="27709"/>
    <cellStyle name="Note 6 20 9 2" xfId="27710"/>
    <cellStyle name="Note 6 20 9 3" xfId="27711"/>
    <cellStyle name="Note 6 20 9 4" xfId="50439"/>
    <cellStyle name="Note 6 21" xfId="27712"/>
    <cellStyle name="Note 6 21 10" xfId="27713"/>
    <cellStyle name="Note 6 21 10 2" xfId="27714"/>
    <cellStyle name="Note 6 21 10 3" xfId="27715"/>
    <cellStyle name="Note 6 21 10 4" xfId="50440"/>
    <cellStyle name="Note 6 21 11" xfId="27716"/>
    <cellStyle name="Note 6 21 11 2" xfId="27717"/>
    <cellStyle name="Note 6 21 11 3" xfId="27718"/>
    <cellStyle name="Note 6 21 11 4" xfId="50441"/>
    <cellStyle name="Note 6 21 12" xfId="27719"/>
    <cellStyle name="Note 6 21 12 2" xfId="27720"/>
    <cellStyle name="Note 6 21 12 3" xfId="27721"/>
    <cellStyle name="Note 6 21 12 4" xfId="50442"/>
    <cellStyle name="Note 6 21 13" xfId="27722"/>
    <cellStyle name="Note 6 21 13 2" xfId="27723"/>
    <cellStyle name="Note 6 21 13 3" xfId="27724"/>
    <cellStyle name="Note 6 21 13 4" xfId="50443"/>
    <cellStyle name="Note 6 21 14" xfId="27725"/>
    <cellStyle name="Note 6 21 14 2" xfId="27726"/>
    <cellStyle name="Note 6 21 14 3" xfId="27727"/>
    <cellStyle name="Note 6 21 14 4" xfId="50444"/>
    <cellStyle name="Note 6 21 15" xfId="27728"/>
    <cellStyle name="Note 6 21 15 2" xfId="27729"/>
    <cellStyle name="Note 6 21 15 3" xfId="27730"/>
    <cellStyle name="Note 6 21 15 4" xfId="50445"/>
    <cellStyle name="Note 6 21 16" xfId="27731"/>
    <cellStyle name="Note 6 21 16 2" xfId="27732"/>
    <cellStyle name="Note 6 21 16 3" xfId="27733"/>
    <cellStyle name="Note 6 21 16 4" xfId="50446"/>
    <cellStyle name="Note 6 21 17" xfId="27734"/>
    <cellStyle name="Note 6 21 17 2" xfId="27735"/>
    <cellStyle name="Note 6 21 17 3" xfId="27736"/>
    <cellStyle name="Note 6 21 17 4" xfId="50447"/>
    <cellStyle name="Note 6 21 18" xfId="27737"/>
    <cellStyle name="Note 6 21 18 2" xfId="27738"/>
    <cellStyle name="Note 6 21 18 3" xfId="27739"/>
    <cellStyle name="Note 6 21 18 4" xfId="50448"/>
    <cellStyle name="Note 6 21 19" xfId="27740"/>
    <cellStyle name="Note 6 21 19 2" xfId="27741"/>
    <cellStyle name="Note 6 21 19 3" xfId="27742"/>
    <cellStyle name="Note 6 21 19 4" xfId="50449"/>
    <cellStyle name="Note 6 21 2" xfId="27743"/>
    <cellStyle name="Note 6 21 2 2" xfId="27744"/>
    <cellStyle name="Note 6 21 2 3" xfId="27745"/>
    <cellStyle name="Note 6 21 2 4" xfId="50450"/>
    <cellStyle name="Note 6 21 20" xfId="27746"/>
    <cellStyle name="Note 6 21 20 2" xfId="27747"/>
    <cellStyle name="Note 6 21 20 3" xfId="50451"/>
    <cellStyle name="Note 6 21 20 4" xfId="50452"/>
    <cellStyle name="Note 6 21 21" xfId="50453"/>
    <cellStyle name="Note 6 21 22" xfId="50454"/>
    <cellStyle name="Note 6 21 3" xfId="27748"/>
    <cellStyle name="Note 6 21 3 2" xfId="27749"/>
    <cellStyle name="Note 6 21 3 3" xfId="27750"/>
    <cellStyle name="Note 6 21 3 4" xfId="50455"/>
    <cellStyle name="Note 6 21 4" xfId="27751"/>
    <cellStyle name="Note 6 21 4 2" xfId="27752"/>
    <cellStyle name="Note 6 21 4 3" xfId="27753"/>
    <cellStyle name="Note 6 21 4 4" xfId="50456"/>
    <cellStyle name="Note 6 21 5" xfId="27754"/>
    <cellStyle name="Note 6 21 5 2" xfId="27755"/>
    <cellStyle name="Note 6 21 5 3" xfId="27756"/>
    <cellStyle name="Note 6 21 5 4" xfId="50457"/>
    <cellStyle name="Note 6 21 6" xfId="27757"/>
    <cellStyle name="Note 6 21 6 2" xfId="27758"/>
    <cellStyle name="Note 6 21 6 3" xfId="27759"/>
    <cellStyle name="Note 6 21 6 4" xfId="50458"/>
    <cellStyle name="Note 6 21 7" xfId="27760"/>
    <cellStyle name="Note 6 21 7 2" xfId="27761"/>
    <cellStyle name="Note 6 21 7 3" xfId="27762"/>
    <cellStyle name="Note 6 21 7 4" xfId="50459"/>
    <cellStyle name="Note 6 21 8" xfId="27763"/>
    <cellStyle name="Note 6 21 8 2" xfId="27764"/>
    <cellStyle name="Note 6 21 8 3" xfId="27765"/>
    <cellStyle name="Note 6 21 8 4" xfId="50460"/>
    <cellStyle name="Note 6 21 9" xfId="27766"/>
    <cellStyle name="Note 6 21 9 2" xfId="27767"/>
    <cellStyle name="Note 6 21 9 3" xfId="27768"/>
    <cellStyle name="Note 6 21 9 4" xfId="50461"/>
    <cellStyle name="Note 6 22" xfId="27769"/>
    <cellStyle name="Note 6 22 10" xfId="27770"/>
    <cellStyle name="Note 6 22 10 2" xfId="27771"/>
    <cellStyle name="Note 6 22 10 3" xfId="27772"/>
    <cellStyle name="Note 6 22 10 4" xfId="50462"/>
    <cellStyle name="Note 6 22 11" xfId="27773"/>
    <cellStyle name="Note 6 22 11 2" xfId="27774"/>
    <cellStyle name="Note 6 22 11 3" xfId="27775"/>
    <cellStyle name="Note 6 22 11 4" xfId="50463"/>
    <cellStyle name="Note 6 22 12" xfId="27776"/>
    <cellStyle name="Note 6 22 12 2" xfId="27777"/>
    <cellStyle name="Note 6 22 12 3" xfId="27778"/>
    <cellStyle name="Note 6 22 12 4" xfId="50464"/>
    <cellStyle name="Note 6 22 13" xfId="27779"/>
    <cellStyle name="Note 6 22 13 2" xfId="27780"/>
    <cellStyle name="Note 6 22 13 3" xfId="27781"/>
    <cellStyle name="Note 6 22 13 4" xfId="50465"/>
    <cellStyle name="Note 6 22 14" xfId="27782"/>
    <cellStyle name="Note 6 22 14 2" xfId="27783"/>
    <cellStyle name="Note 6 22 14 3" xfId="27784"/>
    <cellStyle name="Note 6 22 14 4" xfId="50466"/>
    <cellStyle name="Note 6 22 15" xfId="27785"/>
    <cellStyle name="Note 6 22 15 2" xfId="27786"/>
    <cellStyle name="Note 6 22 15 3" xfId="27787"/>
    <cellStyle name="Note 6 22 15 4" xfId="50467"/>
    <cellStyle name="Note 6 22 16" xfId="27788"/>
    <cellStyle name="Note 6 22 16 2" xfId="27789"/>
    <cellStyle name="Note 6 22 16 3" xfId="27790"/>
    <cellStyle name="Note 6 22 16 4" xfId="50468"/>
    <cellStyle name="Note 6 22 17" xfId="27791"/>
    <cellStyle name="Note 6 22 17 2" xfId="27792"/>
    <cellStyle name="Note 6 22 17 3" xfId="27793"/>
    <cellStyle name="Note 6 22 17 4" xfId="50469"/>
    <cellStyle name="Note 6 22 18" xfId="27794"/>
    <cellStyle name="Note 6 22 18 2" xfId="27795"/>
    <cellStyle name="Note 6 22 18 3" xfId="27796"/>
    <cellStyle name="Note 6 22 18 4" xfId="50470"/>
    <cellStyle name="Note 6 22 19" xfId="27797"/>
    <cellStyle name="Note 6 22 19 2" xfId="27798"/>
    <cellStyle name="Note 6 22 19 3" xfId="27799"/>
    <cellStyle name="Note 6 22 19 4" xfId="50471"/>
    <cellStyle name="Note 6 22 2" xfId="27800"/>
    <cellStyle name="Note 6 22 2 2" xfId="27801"/>
    <cellStyle name="Note 6 22 2 3" xfId="27802"/>
    <cellStyle name="Note 6 22 2 4" xfId="50472"/>
    <cellStyle name="Note 6 22 20" xfId="27803"/>
    <cellStyle name="Note 6 22 20 2" xfId="27804"/>
    <cellStyle name="Note 6 22 20 3" xfId="50473"/>
    <cellStyle name="Note 6 22 20 4" xfId="50474"/>
    <cellStyle name="Note 6 22 21" xfId="50475"/>
    <cellStyle name="Note 6 22 22" xfId="50476"/>
    <cellStyle name="Note 6 22 3" xfId="27805"/>
    <cellStyle name="Note 6 22 3 2" xfId="27806"/>
    <cellStyle name="Note 6 22 3 3" xfId="27807"/>
    <cellStyle name="Note 6 22 3 4" xfId="50477"/>
    <cellStyle name="Note 6 22 4" xfId="27808"/>
    <cellStyle name="Note 6 22 4 2" xfId="27809"/>
    <cellStyle name="Note 6 22 4 3" xfId="27810"/>
    <cellStyle name="Note 6 22 4 4" xfId="50478"/>
    <cellStyle name="Note 6 22 5" xfId="27811"/>
    <cellStyle name="Note 6 22 5 2" xfId="27812"/>
    <cellStyle name="Note 6 22 5 3" xfId="27813"/>
    <cellStyle name="Note 6 22 5 4" xfId="50479"/>
    <cellStyle name="Note 6 22 6" xfId="27814"/>
    <cellStyle name="Note 6 22 6 2" xfId="27815"/>
    <cellStyle name="Note 6 22 6 3" xfId="27816"/>
    <cellStyle name="Note 6 22 6 4" xfId="50480"/>
    <cellStyle name="Note 6 22 7" xfId="27817"/>
    <cellStyle name="Note 6 22 7 2" xfId="27818"/>
    <cellStyle name="Note 6 22 7 3" xfId="27819"/>
    <cellStyle name="Note 6 22 7 4" xfId="50481"/>
    <cellStyle name="Note 6 22 8" xfId="27820"/>
    <cellStyle name="Note 6 22 8 2" xfId="27821"/>
    <cellStyle name="Note 6 22 8 3" xfId="27822"/>
    <cellStyle name="Note 6 22 8 4" xfId="50482"/>
    <cellStyle name="Note 6 22 9" xfId="27823"/>
    <cellStyle name="Note 6 22 9 2" xfId="27824"/>
    <cellStyle name="Note 6 22 9 3" xfId="27825"/>
    <cellStyle name="Note 6 22 9 4" xfId="50483"/>
    <cellStyle name="Note 6 23" xfId="27826"/>
    <cellStyle name="Note 6 23 10" xfId="27827"/>
    <cellStyle name="Note 6 23 10 2" xfId="27828"/>
    <cellStyle name="Note 6 23 10 3" xfId="27829"/>
    <cellStyle name="Note 6 23 10 4" xfId="50484"/>
    <cellStyle name="Note 6 23 11" xfId="27830"/>
    <cellStyle name="Note 6 23 11 2" xfId="27831"/>
    <cellStyle name="Note 6 23 11 3" xfId="27832"/>
    <cellStyle name="Note 6 23 11 4" xfId="50485"/>
    <cellStyle name="Note 6 23 12" xfId="27833"/>
    <cellStyle name="Note 6 23 12 2" xfId="27834"/>
    <cellStyle name="Note 6 23 12 3" xfId="27835"/>
    <cellStyle name="Note 6 23 12 4" xfId="50486"/>
    <cellStyle name="Note 6 23 13" xfId="27836"/>
    <cellStyle name="Note 6 23 13 2" xfId="27837"/>
    <cellStyle name="Note 6 23 13 3" xfId="27838"/>
    <cellStyle name="Note 6 23 13 4" xfId="50487"/>
    <cellStyle name="Note 6 23 14" xfId="27839"/>
    <cellStyle name="Note 6 23 14 2" xfId="27840"/>
    <cellStyle name="Note 6 23 14 3" xfId="27841"/>
    <cellStyle name="Note 6 23 14 4" xfId="50488"/>
    <cellStyle name="Note 6 23 15" xfId="27842"/>
    <cellStyle name="Note 6 23 15 2" xfId="27843"/>
    <cellStyle name="Note 6 23 15 3" xfId="27844"/>
    <cellStyle name="Note 6 23 15 4" xfId="50489"/>
    <cellStyle name="Note 6 23 16" xfId="27845"/>
    <cellStyle name="Note 6 23 16 2" xfId="27846"/>
    <cellStyle name="Note 6 23 16 3" xfId="27847"/>
    <cellStyle name="Note 6 23 16 4" xfId="50490"/>
    <cellStyle name="Note 6 23 17" xfId="27848"/>
    <cellStyle name="Note 6 23 17 2" xfId="27849"/>
    <cellStyle name="Note 6 23 17 3" xfId="27850"/>
    <cellStyle name="Note 6 23 17 4" xfId="50491"/>
    <cellStyle name="Note 6 23 18" xfId="27851"/>
    <cellStyle name="Note 6 23 18 2" xfId="27852"/>
    <cellStyle name="Note 6 23 18 3" xfId="27853"/>
    <cellStyle name="Note 6 23 18 4" xfId="50492"/>
    <cellStyle name="Note 6 23 19" xfId="27854"/>
    <cellStyle name="Note 6 23 19 2" xfId="27855"/>
    <cellStyle name="Note 6 23 19 3" xfId="27856"/>
    <cellStyle name="Note 6 23 19 4" xfId="50493"/>
    <cellStyle name="Note 6 23 2" xfId="27857"/>
    <cellStyle name="Note 6 23 2 2" xfId="27858"/>
    <cellStyle name="Note 6 23 2 3" xfId="27859"/>
    <cellStyle name="Note 6 23 2 4" xfId="50494"/>
    <cellStyle name="Note 6 23 20" xfId="27860"/>
    <cellStyle name="Note 6 23 20 2" xfId="27861"/>
    <cellStyle name="Note 6 23 20 3" xfId="50495"/>
    <cellStyle name="Note 6 23 20 4" xfId="50496"/>
    <cellStyle name="Note 6 23 21" xfId="50497"/>
    <cellStyle name="Note 6 23 22" xfId="50498"/>
    <cellStyle name="Note 6 23 3" xfId="27862"/>
    <cellStyle name="Note 6 23 3 2" xfId="27863"/>
    <cellStyle name="Note 6 23 3 3" xfId="27864"/>
    <cellStyle name="Note 6 23 3 4" xfId="50499"/>
    <cellStyle name="Note 6 23 4" xfId="27865"/>
    <cellStyle name="Note 6 23 4 2" xfId="27866"/>
    <cellStyle name="Note 6 23 4 3" xfId="27867"/>
    <cellStyle name="Note 6 23 4 4" xfId="50500"/>
    <cellStyle name="Note 6 23 5" xfId="27868"/>
    <cellStyle name="Note 6 23 5 2" xfId="27869"/>
    <cellStyle name="Note 6 23 5 3" xfId="27870"/>
    <cellStyle name="Note 6 23 5 4" xfId="50501"/>
    <cellStyle name="Note 6 23 6" xfId="27871"/>
    <cellStyle name="Note 6 23 6 2" xfId="27872"/>
    <cellStyle name="Note 6 23 6 3" xfId="27873"/>
    <cellStyle name="Note 6 23 6 4" xfId="50502"/>
    <cellStyle name="Note 6 23 7" xfId="27874"/>
    <cellStyle name="Note 6 23 7 2" xfId="27875"/>
    <cellStyle name="Note 6 23 7 3" xfId="27876"/>
    <cellStyle name="Note 6 23 7 4" xfId="50503"/>
    <cellStyle name="Note 6 23 8" xfId="27877"/>
    <cellStyle name="Note 6 23 8 2" xfId="27878"/>
    <cellStyle name="Note 6 23 8 3" xfId="27879"/>
    <cellStyle name="Note 6 23 8 4" xfId="50504"/>
    <cellStyle name="Note 6 23 9" xfId="27880"/>
    <cellStyle name="Note 6 23 9 2" xfId="27881"/>
    <cellStyle name="Note 6 23 9 3" xfId="27882"/>
    <cellStyle name="Note 6 23 9 4" xfId="50505"/>
    <cellStyle name="Note 6 24" xfId="27883"/>
    <cellStyle name="Note 6 24 2" xfId="27884"/>
    <cellStyle name="Note 6 24 3" xfId="27885"/>
    <cellStyle name="Note 6 24 4" xfId="50506"/>
    <cellStyle name="Note 6 25" xfId="27886"/>
    <cellStyle name="Note 6 25 2" xfId="27887"/>
    <cellStyle name="Note 6 25 3" xfId="27888"/>
    <cellStyle name="Note 6 25 4" xfId="50507"/>
    <cellStyle name="Note 6 26" xfId="27889"/>
    <cellStyle name="Note 6 26 2" xfId="27890"/>
    <cellStyle name="Note 6 26 3" xfId="27891"/>
    <cellStyle name="Note 6 26 4" xfId="50508"/>
    <cellStyle name="Note 6 27" xfId="27892"/>
    <cellStyle name="Note 6 27 2" xfId="27893"/>
    <cellStyle name="Note 6 27 3" xfId="27894"/>
    <cellStyle name="Note 6 27 4" xfId="50509"/>
    <cellStyle name="Note 6 28" xfId="27895"/>
    <cellStyle name="Note 6 28 2" xfId="27896"/>
    <cellStyle name="Note 6 28 3" xfId="27897"/>
    <cellStyle name="Note 6 28 4" xfId="50510"/>
    <cellStyle name="Note 6 29" xfId="27898"/>
    <cellStyle name="Note 6 29 2" xfId="27899"/>
    <cellStyle name="Note 6 29 3" xfId="27900"/>
    <cellStyle name="Note 6 29 4" xfId="50511"/>
    <cellStyle name="Note 6 3" xfId="27901"/>
    <cellStyle name="Note 6 3 2" xfId="27902"/>
    <cellStyle name="Note 6 3 2 10" xfId="27903"/>
    <cellStyle name="Note 6 3 2 10 2" xfId="27904"/>
    <cellStyle name="Note 6 3 2 10 3" xfId="27905"/>
    <cellStyle name="Note 6 3 2 10 4" xfId="50512"/>
    <cellStyle name="Note 6 3 2 11" xfId="27906"/>
    <cellStyle name="Note 6 3 2 11 2" xfId="27907"/>
    <cellStyle name="Note 6 3 2 11 3" xfId="27908"/>
    <cellStyle name="Note 6 3 2 11 4" xfId="50513"/>
    <cellStyle name="Note 6 3 2 12" xfId="27909"/>
    <cellStyle name="Note 6 3 2 12 2" xfId="27910"/>
    <cellStyle name="Note 6 3 2 12 3" xfId="27911"/>
    <cellStyle name="Note 6 3 2 12 4" xfId="50514"/>
    <cellStyle name="Note 6 3 2 13" xfId="27912"/>
    <cellStyle name="Note 6 3 2 13 2" xfId="27913"/>
    <cellStyle name="Note 6 3 2 13 3" xfId="27914"/>
    <cellStyle name="Note 6 3 2 13 4" xfId="50515"/>
    <cellStyle name="Note 6 3 2 14" xfId="27915"/>
    <cellStyle name="Note 6 3 2 14 2" xfId="27916"/>
    <cellStyle name="Note 6 3 2 14 3" xfId="27917"/>
    <cellStyle name="Note 6 3 2 14 4" xfId="50516"/>
    <cellStyle name="Note 6 3 2 15" xfId="27918"/>
    <cellStyle name="Note 6 3 2 15 2" xfId="27919"/>
    <cellStyle name="Note 6 3 2 15 3" xfId="27920"/>
    <cellStyle name="Note 6 3 2 15 4" xfId="50517"/>
    <cellStyle name="Note 6 3 2 16" xfId="27921"/>
    <cellStyle name="Note 6 3 2 16 2" xfId="27922"/>
    <cellStyle name="Note 6 3 2 16 3" xfId="27923"/>
    <cellStyle name="Note 6 3 2 16 4" xfId="50518"/>
    <cellStyle name="Note 6 3 2 17" xfId="27924"/>
    <cellStyle name="Note 6 3 2 17 2" xfId="27925"/>
    <cellStyle name="Note 6 3 2 17 3" xfId="27926"/>
    <cellStyle name="Note 6 3 2 17 4" xfId="50519"/>
    <cellStyle name="Note 6 3 2 18" xfId="27927"/>
    <cellStyle name="Note 6 3 2 18 2" xfId="27928"/>
    <cellStyle name="Note 6 3 2 18 3" xfId="27929"/>
    <cellStyle name="Note 6 3 2 18 4" xfId="50520"/>
    <cellStyle name="Note 6 3 2 19" xfId="27930"/>
    <cellStyle name="Note 6 3 2 19 2" xfId="27931"/>
    <cellStyle name="Note 6 3 2 19 3" xfId="27932"/>
    <cellStyle name="Note 6 3 2 19 4" xfId="50521"/>
    <cellStyle name="Note 6 3 2 2" xfId="27933"/>
    <cellStyle name="Note 6 3 2 2 2" xfId="27934"/>
    <cellStyle name="Note 6 3 2 2 3" xfId="27935"/>
    <cellStyle name="Note 6 3 2 2 4" xfId="50522"/>
    <cellStyle name="Note 6 3 2 20" xfId="27936"/>
    <cellStyle name="Note 6 3 2 20 2" xfId="27937"/>
    <cellStyle name="Note 6 3 2 20 3" xfId="50523"/>
    <cellStyle name="Note 6 3 2 20 4" xfId="50524"/>
    <cellStyle name="Note 6 3 2 21" xfId="50525"/>
    <cellStyle name="Note 6 3 2 22" xfId="50526"/>
    <cellStyle name="Note 6 3 2 3" xfId="27938"/>
    <cellStyle name="Note 6 3 2 3 2" xfId="27939"/>
    <cellStyle name="Note 6 3 2 3 3" xfId="27940"/>
    <cellStyle name="Note 6 3 2 3 4" xfId="50527"/>
    <cellStyle name="Note 6 3 2 4" xfId="27941"/>
    <cellStyle name="Note 6 3 2 4 2" xfId="27942"/>
    <cellStyle name="Note 6 3 2 4 3" xfId="27943"/>
    <cellStyle name="Note 6 3 2 4 4" xfId="50528"/>
    <cellStyle name="Note 6 3 2 5" xfId="27944"/>
    <cellStyle name="Note 6 3 2 5 2" xfId="27945"/>
    <cellStyle name="Note 6 3 2 5 3" xfId="27946"/>
    <cellStyle name="Note 6 3 2 5 4" xfId="50529"/>
    <cellStyle name="Note 6 3 2 6" xfId="27947"/>
    <cellStyle name="Note 6 3 2 6 2" xfId="27948"/>
    <cellStyle name="Note 6 3 2 6 3" xfId="27949"/>
    <cellStyle name="Note 6 3 2 6 4" xfId="50530"/>
    <cellStyle name="Note 6 3 2 7" xfId="27950"/>
    <cellStyle name="Note 6 3 2 7 2" xfId="27951"/>
    <cellStyle name="Note 6 3 2 7 3" xfId="27952"/>
    <cellStyle name="Note 6 3 2 7 4" xfId="50531"/>
    <cellStyle name="Note 6 3 2 8" xfId="27953"/>
    <cellStyle name="Note 6 3 2 8 2" xfId="27954"/>
    <cellStyle name="Note 6 3 2 8 3" xfId="27955"/>
    <cellStyle name="Note 6 3 2 8 4" xfId="50532"/>
    <cellStyle name="Note 6 3 2 9" xfId="27956"/>
    <cellStyle name="Note 6 3 2 9 2" xfId="27957"/>
    <cellStyle name="Note 6 3 2 9 3" xfId="27958"/>
    <cellStyle name="Note 6 3 2 9 4" xfId="50533"/>
    <cellStyle name="Note 6 3 3" xfId="27959"/>
    <cellStyle name="Note 6 3 3 10" xfId="27960"/>
    <cellStyle name="Note 6 3 3 10 2" xfId="27961"/>
    <cellStyle name="Note 6 3 3 10 3" xfId="27962"/>
    <cellStyle name="Note 6 3 3 10 4" xfId="50534"/>
    <cellStyle name="Note 6 3 3 11" xfId="27963"/>
    <cellStyle name="Note 6 3 3 11 2" xfId="27964"/>
    <cellStyle name="Note 6 3 3 11 3" xfId="27965"/>
    <cellStyle name="Note 6 3 3 11 4" xfId="50535"/>
    <cellStyle name="Note 6 3 3 12" xfId="27966"/>
    <cellStyle name="Note 6 3 3 12 2" xfId="27967"/>
    <cellStyle name="Note 6 3 3 12 3" xfId="27968"/>
    <cellStyle name="Note 6 3 3 12 4" xfId="50536"/>
    <cellStyle name="Note 6 3 3 13" xfId="27969"/>
    <cellStyle name="Note 6 3 3 13 2" xfId="27970"/>
    <cellStyle name="Note 6 3 3 13 3" xfId="27971"/>
    <cellStyle name="Note 6 3 3 13 4" xfId="50537"/>
    <cellStyle name="Note 6 3 3 14" xfId="27972"/>
    <cellStyle name="Note 6 3 3 14 2" xfId="27973"/>
    <cellStyle name="Note 6 3 3 14 3" xfId="27974"/>
    <cellStyle name="Note 6 3 3 14 4" xfId="50538"/>
    <cellStyle name="Note 6 3 3 15" xfId="27975"/>
    <cellStyle name="Note 6 3 3 15 2" xfId="27976"/>
    <cellStyle name="Note 6 3 3 15 3" xfId="27977"/>
    <cellStyle name="Note 6 3 3 15 4" xfId="50539"/>
    <cellStyle name="Note 6 3 3 16" xfId="27978"/>
    <cellStyle name="Note 6 3 3 16 2" xfId="27979"/>
    <cellStyle name="Note 6 3 3 16 3" xfId="27980"/>
    <cellStyle name="Note 6 3 3 16 4" xfId="50540"/>
    <cellStyle name="Note 6 3 3 17" xfId="27981"/>
    <cellStyle name="Note 6 3 3 17 2" xfId="27982"/>
    <cellStyle name="Note 6 3 3 17 3" xfId="27983"/>
    <cellStyle name="Note 6 3 3 17 4" xfId="50541"/>
    <cellStyle name="Note 6 3 3 18" xfId="27984"/>
    <cellStyle name="Note 6 3 3 18 2" xfId="27985"/>
    <cellStyle name="Note 6 3 3 18 3" xfId="27986"/>
    <cellStyle name="Note 6 3 3 18 4" xfId="50542"/>
    <cellStyle name="Note 6 3 3 19" xfId="27987"/>
    <cellStyle name="Note 6 3 3 19 2" xfId="27988"/>
    <cellStyle name="Note 6 3 3 19 3" xfId="27989"/>
    <cellStyle name="Note 6 3 3 19 4" xfId="50543"/>
    <cellStyle name="Note 6 3 3 2" xfId="27990"/>
    <cellStyle name="Note 6 3 3 2 2" xfId="27991"/>
    <cellStyle name="Note 6 3 3 2 3" xfId="27992"/>
    <cellStyle name="Note 6 3 3 2 4" xfId="50544"/>
    <cellStyle name="Note 6 3 3 20" xfId="27993"/>
    <cellStyle name="Note 6 3 3 20 2" xfId="27994"/>
    <cellStyle name="Note 6 3 3 20 3" xfId="50545"/>
    <cellStyle name="Note 6 3 3 20 4" xfId="50546"/>
    <cellStyle name="Note 6 3 3 21" xfId="50547"/>
    <cellStyle name="Note 6 3 3 22" xfId="50548"/>
    <cellStyle name="Note 6 3 3 3" xfId="27995"/>
    <cellStyle name="Note 6 3 3 3 2" xfId="27996"/>
    <cellStyle name="Note 6 3 3 3 3" xfId="27997"/>
    <cellStyle name="Note 6 3 3 3 4" xfId="50549"/>
    <cellStyle name="Note 6 3 3 4" xfId="27998"/>
    <cellStyle name="Note 6 3 3 4 2" xfId="27999"/>
    <cellStyle name="Note 6 3 3 4 3" xfId="28000"/>
    <cellStyle name="Note 6 3 3 4 4" xfId="50550"/>
    <cellStyle name="Note 6 3 3 5" xfId="28001"/>
    <cellStyle name="Note 6 3 3 5 2" xfId="28002"/>
    <cellStyle name="Note 6 3 3 5 3" xfId="28003"/>
    <cellStyle name="Note 6 3 3 5 4" xfId="50551"/>
    <cellStyle name="Note 6 3 3 6" xfId="28004"/>
    <cellStyle name="Note 6 3 3 6 2" xfId="28005"/>
    <cellStyle name="Note 6 3 3 6 3" xfId="28006"/>
    <cellStyle name="Note 6 3 3 6 4" xfId="50552"/>
    <cellStyle name="Note 6 3 3 7" xfId="28007"/>
    <cellStyle name="Note 6 3 3 7 2" xfId="28008"/>
    <cellStyle name="Note 6 3 3 7 3" xfId="28009"/>
    <cellStyle name="Note 6 3 3 7 4" xfId="50553"/>
    <cellStyle name="Note 6 3 3 8" xfId="28010"/>
    <cellStyle name="Note 6 3 3 8 2" xfId="28011"/>
    <cellStyle name="Note 6 3 3 8 3" xfId="28012"/>
    <cellStyle name="Note 6 3 3 8 4" xfId="50554"/>
    <cellStyle name="Note 6 3 3 9" xfId="28013"/>
    <cellStyle name="Note 6 3 3 9 2" xfId="28014"/>
    <cellStyle name="Note 6 3 3 9 3" xfId="28015"/>
    <cellStyle name="Note 6 3 3 9 4" xfId="50555"/>
    <cellStyle name="Note 6 3 4" xfId="28016"/>
    <cellStyle name="Note 6 3 4 10" xfId="28017"/>
    <cellStyle name="Note 6 3 4 10 2" xfId="28018"/>
    <cellStyle name="Note 6 3 4 10 3" xfId="28019"/>
    <cellStyle name="Note 6 3 4 10 4" xfId="50556"/>
    <cellStyle name="Note 6 3 4 11" xfId="28020"/>
    <cellStyle name="Note 6 3 4 11 2" xfId="28021"/>
    <cellStyle name="Note 6 3 4 11 3" xfId="28022"/>
    <cellStyle name="Note 6 3 4 11 4" xfId="50557"/>
    <cellStyle name="Note 6 3 4 12" xfId="28023"/>
    <cellStyle name="Note 6 3 4 12 2" xfId="28024"/>
    <cellStyle name="Note 6 3 4 12 3" xfId="28025"/>
    <cellStyle name="Note 6 3 4 12 4" xfId="50558"/>
    <cellStyle name="Note 6 3 4 13" xfId="28026"/>
    <cellStyle name="Note 6 3 4 13 2" xfId="28027"/>
    <cellStyle name="Note 6 3 4 13 3" xfId="28028"/>
    <cellStyle name="Note 6 3 4 13 4" xfId="50559"/>
    <cellStyle name="Note 6 3 4 14" xfId="28029"/>
    <cellStyle name="Note 6 3 4 14 2" xfId="28030"/>
    <cellStyle name="Note 6 3 4 14 3" xfId="28031"/>
    <cellStyle name="Note 6 3 4 14 4" xfId="50560"/>
    <cellStyle name="Note 6 3 4 15" xfId="28032"/>
    <cellStyle name="Note 6 3 4 15 2" xfId="28033"/>
    <cellStyle name="Note 6 3 4 15 3" xfId="28034"/>
    <cellStyle name="Note 6 3 4 15 4" xfId="50561"/>
    <cellStyle name="Note 6 3 4 16" xfId="28035"/>
    <cellStyle name="Note 6 3 4 16 2" xfId="28036"/>
    <cellStyle name="Note 6 3 4 16 3" xfId="28037"/>
    <cellStyle name="Note 6 3 4 16 4" xfId="50562"/>
    <cellStyle name="Note 6 3 4 17" xfId="28038"/>
    <cellStyle name="Note 6 3 4 17 2" xfId="28039"/>
    <cellStyle name="Note 6 3 4 17 3" xfId="28040"/>
    <cellStyle name="Note 6 3 4 17 4" xfId="50563"/>
    <cellStyle name="Note 6 3 4 18" xfId="28041"/>
    <cellStyle name="Note 6 3 4 18 2" xfId="28042"/>
    <cellStyle name="Note 6 3 4 18 3" xfId="28043"/>
    <cellStyle name="Note 6 3 4 18 4" xfId="50564"/>
    <cellStyle name="Note 6 3 4 19" xfId="28044"/>
    <cellStyle name="Note 6 3 4 19 2" xfId="28045"/>
    <cellStyle name="Note 6 3 4 19 3" xfId="28046"/>
    <cellStyle name="Note 6 3 4 19 4" xfId="50565"/>
    <cellStyle name="Note 6 3 4 2" xfId="28047"/>
    <cellStyle name="Note 6 3 4 2 2" xfId="28048"/>
    <cellStyle name="Note 6 3 4 2 3" xfId="28049"/>
    <cellStyle name="Note 6 3 4 2 4" xfId="50566"/>
    <cellStyle name="Note 6 3 4 20" xfId="28050"/>
    <cellStyle name="Note 6 3 4 20 2" xfId="28051"/>
    <cellStyle name="Note 6 3 4 20 3" xfId="50567"/>
    <cellStyle name="Note 6 3 4 20 4" xfId="50568"/>
    <cellStyle name="Note 6 3 4 21" xfId="50569"/>
    <cellStyle name="Note 6 3 4 22" xfId="50570"/>
    <cellStyle name="Note 6 3 4 3" xfId="28052"/>
    <cellStyle name="Note 6 3 4 3 2" xfId="28053"/>
    <cellStyle name="Note 6 3 4 3 3" xfId="28054"/>
    <cellStyle name="Note 6 3 4 3 4" xfId="50571"/>
    <cellStyle name="Note 6 3 4 4" xfId="28055"/>
    <cellStyle name="Note 6 3 4 4 2" xfId="28056"/>
    <cellStyle name="Note 6 3 4 4 3" xfId="28057"/>
    <cellStyle name="Note 6 3 4 4 4" xfId="50572"/>
    <cellStyle name="Note 6 3 4 5" xfId="28058"/>
    <cellStyle name="Note 6 3 4 5 2" xfId="28059"/>
    <cellStyle name="Note 6 3 4 5 3" xfId="28060"/>
    <cellStyle name="Note 6 3 4 5 4" xfId="50573"/>
    <cellStyle name="Note 6 3 4 6" xfId="28061"/>
    <cellStyle name="Note 6 3 4 6 2" xfId="28062"/>
    <cellStyle name="Note 6 3 4 6 3" xfId="28063"/>
    <cellStyle name="Note 6 3 4 6 4" xfId="50574"/>
    <cellStyle name="Note 6 3 4 7" xfId="28064"/>
    <cellStyle name="Note 6 3 4 7 2" xfId="28065"/>
    <cellStyle name="Note 6 3 4 7 3" xfId="28066"/>
    <cellStyle name="Note 6 3 4 7 4" xfId="50575"/>
    <cellStyle name="Note 6 3 4 8" xfId="28067"/>
    <cellStyle name="Note 6 3 4 8 2" xfId="28068"/>
    <cellStyle name="Note 6 3 4 8 3" xfId="28069"/>
    <cellStyle name="Note 6 3 4 8 4" xfId="50576"/>
    <cellStyle name="Note 6 3 4 9" xfId="28070"/>
    <cellStyle name="Note 6 3 4 9 2" xfId="28071"/>
    <cellStyle name="Note 6 3 4 9 3" xfId="28072"/>
    <cellStyle name="Note 6 3 4 9 4" xfId="50577"/>
    <cellStyle name="Note 6 3 5" xfId="28073"/>
    <cellStyle name="Note 6 3 5 10" xfId="28074"/>
    <cellStyle name="Note 6 3 5 10 2" xfId="28075"/>
    <cellStyle name="Note 6 3 5 10 3" xfId="28076"/>
    <cellStyle name="Note 6 3 5 10 4" xfId="50578"/>
    <cellStyle name="Note 6 3 5 11" xfId="28077"/>
    <cellStyle name="Note 6 3 5 11 2" xfId="28078"/>
    <cellStyle name="Note 6 3 5 11 3" xfId="28079"/>
    <cellStyle name="Note 6 3 5 11 4" xfId="50579"/>
    <cellStyle name="Note 6 3 5 12" xfId="28080"/>
    <cellStyle name="Note 6 3 5 12 2" xfId="28081"/>
    <cellStyle name="Note 6 3 5 12 3" xfId="28082"/>
    <cellStyle name="Note 6 3 5 12 4" xfId="50580"/>
    <cellStyle name="Note 6 3 5 13" xfId="28083"/>
    <cellStyle name="Note 6 3 5 13 2" xfId="28084"/>
    <cellStyle name="Note 6 3 5 13 3" xfId="28085"/>
    <cellStyle name="Note 6 3 5 13 4" xfId="50581"/>
    <cellStyle name="Note 6 3 5 14" xfId="28086"/>
    <cellStyle name="Note 6 3 5 14 2" xfId="28087"/>
    <cellStyle name="Note 6 3 5 14 3" xfId="28088"/>
    <cellStyle name="Note 6 3 5 14 4" xfId="50582"/>
    <cellStyle name="Note 6 3 5 15" xfId="28089"/>
    <cellStyle name="Note 6 3 5 15 2" xfId="28090"/>
    <cellStyle name="Note 6 3 5 15 3" xfId="28091"/>
    <cellStyle name="Note 6 3 5 15 4" xfId="50583"/>
    <cellStyle name="Note 6 3 5 16" xfId="28092"/>
    <cellStyle name="Note 6 3 5 16 2" xfId="28093"/>
    <cellStyle name="Note 6 3 5 16 3" xfId="28094"/>
    <cellStyle name="Note 6 3 5 16 4" xfId="50584"/>
    <cellStyle name="Note 6 3 5 17" xfId="28095"/>
    <cellStyle name="Note 6 3 5 17 2" xfId="28096"/>
    <cellStyle name="Note 6 3 5 17 3" xfId="28097"/>
    <cellStyle name="Note 6 3 5 17 4" xfId="50585"/>
    <cellStyle name="Note 6 3 5 18" xfId="28098"/>
    <cellStyle name="Note 6 3 5 18 2" xfId="28099"/>
    <cellStyle name="Note 6 3 5 18 3" xfId="28100"/>
    <cellStyle name="Note 6 3 5 18 4" xfId="50586"/>
    <cellStyle name="Note 6 3 5 19" xfId="28101"/>
    <cellStyle name="Note 6 3 5 19 2" xfId="28102"/>
    <cellStyle name="Note 6 3 5 19 3" xfId="28103"/>
    <cellStyle name="Note 6 3 5 19 4" xfId="50587"/>
    <cellStyle name="Note 6 3 5 2" xfId="28104"/>
    <cellStyle name="Note 6 3 5 2 2" xfId="28105"/>
    <cellStyle name="Note 6 3 5 2 3" xfId="28106"/>
    <cellStyle name="Note 6 3 5 2 4" xfId="50588"/>
    <cellStyle name="Note 6 3 5 20" xfId="28107"/>
    <cellStyle name="Note 6 3 5 20 2" xfId="28108"/>
    <cellStyle name="Note 6 3 5 20 3" xfId="50589"/>
    <cellStyle name="Note 6 3 5 20 4" xfId="50590"/>
    <cellStyle name="Note 6 3 5 21" xfId="50591"/>
    <cellStyle name="Note 6 3 5 22" xfId="50592"/>
    <cellStyle name="Note 6 3 5 3" xfId="28109"/>
    <cellStyle name="Note 6 3 5 3 2" xfId="28110"/>
    <cellStyle name="Note 6 3 5 3 3" xfId="28111"/>
    <cellStyle name="Note 6 3 5 3 4" xfId="50593"/>
    <cellStyle name="Note 6 3 5 4" xfId="28112"/>
    <cellStyle name="Note 6 3 5 4 2" xfId="28113"/>
    <cellStyle name="Note 6 3 5 4 3" xfId="28114"/>
    <cellStyle name="Note 6 3 5 4 4" xfId="50594"/>
    <cellStyle name="Note 6 3 5 5" xfId="28115"/>
    <cellStyle name="Note 6 3 5 5 2" xfId="28116"/>
    <cellStyle name="Note 6 3 5 5 3" xfId="28117"/>
    <cellStyle name="Note 6 3 5 5 4" xfId="50595"/>
    <cellStyle name="Note 6 3 5 6" xfId="28118"/>
    <cellStyle name="Note 6 3 5 6 2" xfId="28119"/>
    <cellStyle name="Note 6 3 5 6 3" xfId="28120"/>
    <cellStyle name="Note 6 3 5 6 4" xfId="50596"/>
    <cellStyle name="Note 6 3 5 7" xfId="28121"/>
    <cellStyle name="Note 6 3 5 7 2" xfId="28122"/>
    <cellStyle name="Note 6 3 5 7 3" xfId="28123"/>
    <cellStyle name="Note 6 3 5 7 4" xfId="50597"/>
    <cellStyle name="Note 6 3 5 8" xfId="28124"/>
    <cellStyle name="Note 6 3 5 8 2" xfId="28125"/>
    <cellStyle name="Note 6 3 5 8 3" xfId="28126"/>
    <cellStyle name="Note 6 3 5 8 4" xfId="50598"/>
    <cellStyle name="Note 6 3 5 9" xfId="28127"/>
    <cellStyle name="Note 6 3 5 9 2" xfId="28128"/>
    <cellStyle name="Note 6 3 5 9 3" xfId="28129"/>
    <cellStyle name="Note 6 3 5 9 4" xfId="50599"/>
    <cellStyle name="Note 6 3 6" xfId="50600"/>
    <cellStyle name="Note 6 30" xfId="28130"/>
    <cellStyle name="Note 6 30 2" xfId="28131"/>
    <cellStyle name="Note 6 30 3" xfId="28132"/>
    <cellStyle name="Note 6 30 4" xfId="50601"/>
    <cellStyle name="Note 6 31" xfId="28133"/>
    <cellStyle name="Note 6 31 2" xfId="28134"/>
    <cellStyle name="Note 6 31 3" xfId="28135"/>
    <cellStyle name="Note 6 31 4" xfId="50602"/>
    <cellStyle name="Note 6 32" xfId="28136"/>
    <cellStyle name="Note 6 32 2" xfId="28137"/>
    <cellStyle name="Note 6 32 3" xfId="28138"/>
    <cellStyle name="Note 6 32 4" xfId="50603"/>
    <cellStyle name="Note 6 33" xfId="28139"/>
    <cellStyle name="Note 6 33 2" xfId="28140"/>
    <cellStyle name="Note 6 33 3" xfId="28141"/>
    <cellStyle name="Note 6 33 4" xfId="50604"/>
    <cellStyle name="Note 6 34" xfId="28142"/>
    <cellStyle name="Note 6 34 2" xfId="28143"/>
    <cellStyle name="Note 6 34 3" xfId="28144"/>
    <cellStyle name="Note 6 34 4" xfId="50605"/>
    <cellStyle name="Note 6 35" xfId="28145"/>
    <cellStyle name="Note 6 35 2" xfId="28146"/>
    <cellStyle name="Note 6 35 3" xfId="28147"/>
    <cellStyle name="Note 6 35 4" xfId="50606"/>
    <cellStyle name="Note 6 36" xfId="28148"/>
    <cellStyle name="Note 6 36 2" xfId="28149"/>
    <cellStyle name="Note 6 36 3" xfId="28150"/>
    <cellStyle name="Note 6 36 4" xfId="50607"/>
    <cellStyle name="Note 6 37" xfId="28151"/>
    <cellStyle name="Note 6 37 2" xfId="28152"/>
    <cellStyle name="Note 6 37 3" xfId="28153"/>
    <cellStyle name="Note 6 37 4" xfId="50608"/>
    <cellStyle name="Note 6 38" xfId="28154"/>
    <cellStyle name="Note 6 38 2" xfId="28155"/>
    <cellStyle name="Note 6 38 3" xfId="28156"/>
    <cellStyle name="Note 6 38 4" xfId="50609"/>
    <cellStyle name="Note 6 39" xfId="28157"/>
    <cellStyle name="Note 6 39 2" xfId="28158"/>
    <cellStyle name="Note 6 39 3" xfId="28159"/>
    <cellStyle name="Note 6 39 4" xfId="50610"/>
    <cellStyle name="Note 6 4" xfId="28160"/>
    <cellStyle name="Note 6 4 10" xfId="28161"/>
    <cellStyle name="Note 6 4 10 2" xfId="28162"/>
    <cellStyle name="Note 6 4 10 3" xfId="28163"/>
    <cellStyle name="Note 6 4 10 4" xfId="50611"/>
    <cellStyle name="Note 6 4 11" xfId="28164"/>
    <cellStyle name="Note 6 4 11 2" xfId="28165"/>
    <cellStyle name="Note 6 4 11 3" xfId="28166"/>
    <cellStyle name="Note 6 4 11 4" xfId="50612"/>
    <cellStyle name="Note 6 4 12" xfId="28167"/>
    <cellStyle name="Note 6 4 12 2" xfId="28168"/>
    <cellStyle name="Note 6 4 12 3" xfId="28169"/>
    <cellStyle name="Note 6 4 12 4" xfId="50613"/>
    <cellStyle name="Note 6 4 13" xfId="28170"/>
    <cellStyle name="Note 6 4 13 2" xfId="28171"/>
    <cellStyle name="Note 6 4 13 3" xfId="28172"/>
    <cellStyle name="Note 6 4 13 4" xfId="50614"/>
    <cellStyle name="Note 6 4 14" xfId="28173"/>
    <cellStyle name="Note 6 4 14 2" xfId="28174"/>
    <cellStyle name="Note 6 4 14 3" xfId="28175"/>
    <cellStyle name="Note 6 4 14 4" xfId="50615"/>
    <cellStyle name="Note 6 4 15" xfId="28176"/>
    <cellStyle name="Note 6 4 15 2" xfId="28177"/>
    <cellStyle name="Note 6 4 15 3" xfId="28178"/>
    <cellStyle name="Note 6 4 15 4" xfId="50616"/>
    <cellStyle name="Note 6 4 16" xfId="28179"/>
    <cellStyle name="Note 6 4 16 2" xfId="28180"/>
    <cellStyle name="Note 6 4 16 3" xfId="28181"/>
    <cellStyle name="Note 6 4 16 4" xfId="50617"/>
    <cellStyle name="Note 6 4 17" xfId="28182"/>
    <cellStyle name="Note 6 4 17 2" xfId="28183"/>
    <cellStyle name="Note 6 4 17 3" xfId="28184"/>
    <cellStyle name="Note 6 4 17 4" xfId="50618"/>
    <cellStyle name="Note 6 4 18" xfId="28185"/>
    <cellStyle name="Note 6 4 18 2" xfId="28186"/>
    <cellStyle name="Note 6 4 18 3" xfId="28187"/>
    <cellStyle name="Note 6 4 18 4" xfId="50619"/>
    <cellStyle name="Note 6 4 19" xfId="28188"/>
    <cellStyle name="Note 6 4 19 2" xfId="28189"/>
    <cellStyle name="Note 6 4 19 3" xfId="28190"/>
    <cellStyle name="Note 6 4 19 4" xfId="50620"/>
    <cellStyle name="Note 6 4 2" xfId="28191"/>
    <cellStyle name="Note 6 4 2 2" xfId="28192"/>
    <cellStyle name="Note 6 4 2 3" xfId="28193"/>
    <cellStyle name="Note 6 4 2 4" xfId="50621"/>
    <cellStyle name="Note 6 4 20" xfId="28194"/>
    <cellStyle name="Note 6 4 20 2" xfId="28195"/>
    <cellStyle name="Note 6 4 20 3" xfId="50622"/>
    <cellStyle name="Note 6 4 20 4" xfId="50623"/>
    <cellStyle name="Note 6 4 21" xfId="50624"/>
    <cellStyle name="Note 6 4 22" xfId="50625"/>
    <cellStyle name="Note 6 4 3" xfId="28196"/>
    <cellStyle name="Note 6 4 3 2" xfId="28197"/>
    <cellStyle name="Note 6 4 3 3" xfId="28198"/>
    <cellStyle name="Note 6 4 3 4" xfId="50626"/>
    <cellStyle name="Note 6 4 4" xfId="28199"/>
    <cellStyle name="Note 6 4 4 2" xfId="28200"/>
    <cellStyle name="Note 6 4 4 3" xfId="28201"/>
    <cellStyle name="Note 6 4 4 4" xfId="50627"/>
    <cellStyle name="Note 6 4 5" xfId="28202"/>
    <cellStyle name="Note 6 4 5 2" xfId="28203"/>
    <cellStyle name="Note 6 4 5 3" xfId="28204"/>
    <cellStyle name="Note 6 4 5 4" xfId="50628"/>
    <cellStyle name="Note 6 4 6" xfId="28205"/>
    <cellStyle name="Note 6 4 6 2" xfId="28206"/>
    <cellStyle name="Note 6 4 6 3" xfId="28207"/>
    <cellStyle name="Note 6 4 6 4" xfId="50629"/>
    <cellStyle name="Note 6 4 7" xfId="28208"/>
    <cellStyle name="Note 6 4 7 2" xfId="28209"/>
    <cellStyle name="Note 6 4 7 3" xfId="28210"/>
    <cellStyle name="Note 6 4 7 4" xfId="50630"/>
    <cellStyle name="Note 6 4 8" xfId="28211"/>
    <cellStyle name="Note 6 4 8 2" xfId="28212"/>
    <cellStyle name="Note 6 4 8 3" xfId="28213"/>
    <cellStyle name="Note 6 4 8 4" xfId="50631"/>
    <cellStyle name="Note 6 4 9" xfId="28214"/>
    <cellStyle name="Note 6 4 9 2" xfId="28215"/>
    <cellStyle name="Note 6 4 9 3" xfId="28216"/>
    <cellStyle name="Note 6 4 9 4" xfId="50632"/>
    <cellStyle name="Note 6 40" xfId="28217"/>
    <cellStyle name="Note 6 40 2" xfId="28218"/>
    <cellStyle name="Note 6 40 3" xfId="28219"/>
    <cellStyle name="Note 6 40 4" xfId="50633"/>
    <cellStyle name="Note 6 41" xfId="28220"/>
    <cellStyle name="Note 6 41 2" xfId="28221"/>
    <cellStyle name="Note 6 41 3" xfId="28222"/>
    <cellStyle name="Note 6 41 4" xfId="50634"/>
    <cellStyle name="Note 6 42" xfId="28223"/>
    <cellStyle name="Note 6 42 2" xfId="28224"/>
    <cellStyle name="Note 6 42 3" xfId="50635"/>
    <cellStyle name="Note 6 42 4" xfId="50636"/>
    <cellStyle name="Note 6 43" xfId="50637"/>
    <cellStyle name="Note 6 44" xfId="50638"/>
    <cellStyle name="Note 6 5" xfId="28225"/>
    <cellStyle name="Note 6 5 10" xfId="28226"/>
    <cellStyle name="Note 6 5 10 2" xfId="28227"/>
    <cellStyle name="Note 6 5 10 3" xfId="28228"/>
    <cellStyle name="Note 6 5 10 4" xfId="50639"/>
    <cellStyle name="Note 6 5 11" xfId="28229"/>
    <cellStyle name="Note 6 5 11 2" xfId="28230"/>
    <cellStyle name="Note 6 5 11 3" xfId="28231"/>
    <cellStyle name="Note 6 5 11 4" xfId="50640"/>
    <cellStyle name="Note 6 5 12" xfId="28232"/>
    <cellStyle name="Note 6 5 12 2" xfId="28233"/>
    <cellStyle name="Note 6 5 12 3" xfId="28234"/>
    <cellStyle name="Note 6 5 12 4" xfId="50641"/>
    <cellStyle name="Note 6 5 13" xfId="28235"/>
    <cellStyle name="Note 6 5 13 2" xfId="28236"/>
    <cellStyle name="Note 6 5 13 3" xfId="28237"/>
    <cellStyle name="Note 6 5 13 4" xfId="50642"/>
    <cellStyle name="Note 6 5 14" xfId="28238"/>
    <cellStyle name="Note 6 5 14 2" xfId="28239"/>
    <cellStyle name="Note 6 5 14 3" xfId="28240"/>
    <cellStyle name="Note 6 5 14 4" xfId="50643"/>
    <cellStyle name="Note 6 5 15" xfId="28241"/>
    <cellStyle name="Note 6 5 15 2" xfId="28242"/>
    <cellStyle name="Note 6 5 15 3" xfId="28243"/>
    <cellStyle name="Note 6 5 15 4" xfId="50644"/>
    <cellStyle name="Note 6 5 16" xfId="28244"/>
    <cellStyle name="Note 6 5 16 2" xfId="28245"/>
    <cellStyle name="Note 6 5 16 3" xfId="28246"/>
    <cellStyle name="Note 6 5 16 4" xfId="50645"/>
    <cellStyle name="Note 6 5 17" xfId="28247"/>
    <cellStyle name="Note 6 5 17 2" xfId="28248"/>
    <cellStyle name="Note 6 5 17 3" xfId="28249"/>
    <cellStyle name="Note 6 5 17 4" xfId="50646"/>
    <cellStyle name="Note 6 5 18" xfId="28250"/>
    <cellStyle name="Note 6 5 18 2" xfId="28251"/>
    <cellStyle name="Note 6 5 18 3" xfId="28252"/>
    <cellStyle name="Note 6 5 18 4" xfId="50647"/>
    <cellStyle name="Note 6 5 19" xfId="28253"/>
    <cellStyle name="Note 6 5 19 2" xfId="28254"/>
    <cellStyle name="Note 6 5 19 3" xfId="28255"/>
    <cellStyle name="Note 6 5 19 4" xfId="50648"/>
    <cellStyle name="Note 6 5 2" xfId="28256"/>
    <cellStyle name="Note 6 5 2 2" xfId="28257"/>
    <cellStyle name="Note 6 5 2 3" xfId="28258"/>
    <cellStyle name="Note 6 5 2 4" xfId="50649"/>
    <cellStyle name="Note 6 5 20" xfId="28259"/>
    <cellStyle name="Note 6 5 20 2" xfId="28260"/>
    <cellStyle name="Note 6 5 20 3" xfId="50650"/>
    <cellStyle name="Note 6 5 20 4" xfId="50651"/>
    <cellStyle name="Note 6 5 21" xfId="50652"/>
    <cellStyle name="Note 6 5 22" xfId="50653"/>
    <cellStyle name="Note 6 5 3" xfId="28261"/>
    <cellStyle name="Note 6 5 3 2" xfId="28262"/>
    <cellStyle name="Note 6 5 3 3" xfId="28263"/>
    <cellStyle name="Note 6 5 3 4" xfId="50654"/>
    <cellStyle name="Note 6 5 4" xfId="28264"/>
    <cellStyle name="Note 6 5 4 2" xfId="28265"/>
    <cellStyle name="Note 6 5 4 3" xfId="28266"/>
    <cellStyle name="Note 6 5 4 4" xfId="50655"/>
    <cellStyle name="Note 6 5 5" xfId="28267"/>
    <cellStyle name="Note 6 5 5 2" xfId="28268"/>
    <cellStyle name="Note 6 5 5 3" xfId="28269"/>
    <cellStyle name="Note 6 5 5 4" xfId="50656"/>
    <cellStyle name="Note 6 5 6" xfId="28270"/>
    <cellStyle name="Note 6 5 6 2" xfId="28271"/>
    <cellStyle name="Note 6 5 6 3" xfId="28272"/>
    <cellStyle name="Note 6 5 6 4" xfId="50657"/>
    <cellStyle name="Note 6 5 7" xfId="28273"/>
    <cellStyle name="Note 6 5 7 2" xfId="28274"/>
    <cellStyle name="Note 6 5 7 3" xfId="28275"/>
    <cellStyle name="Note 6 5 7 4" xfId="50658"/>
    <cellStyle name="Note 6 5 8" xfId="28276"/>
    <cellStyle name="Note 6 5 8 2" xfId="28277"/>
    <cellStyle name="Note 6 5 8 3" xfId="28278"/>
    <cellStyle name="Note 6 5 8 4" xfId="50659"/>
    <cellStyle name="Note 6 5 9" xfId="28279"/>
    <cellStyle name="Note 6 5 9 2" xfId="28280"/>
    <cellStyle name="Note 6 5 9 3" xfId="28281"/>
    <cellStyle name="Note 6 5 9 4" xfId="50660"/>
    <cellStyle name="Note 6 6" xfId="28282"/>
    <cellStyle name="Note 6 6 10" xfId="28283"/>
    <cellStyle name="Note 6 6 10 2" xfId="28284"/>
    <cellStyle name="Note 6 6 10 3" xfId="28285"/>
    <cellStyle name="Note 6 6 10 4" xfId="50661"/>
    <cellStyle name="Note 6 6 11" xfId="28286"/>
    <cellStyle name="Note 6 6 11 2" xfId="28287"/>
    <cellStyle name="Note 6 6 11 3" xfId="28288"/>
    <cellStyle name="Note 6 6 11 4" xfId="50662"/>
    <cellStyle name="Note 6 6 12" xfId="28289"/>
    <cellStyle name="Note 6 6 12 2" xfId="28290"/>
    <cellStyle name="Note 6 6 12 3" xfId="28291"/>
    <cellStyle name="Note 6 6 12 4" xfId="50663"/>
    <cellStyle name="Note 6 6 13" xfId="28292"/>
    <cellStyle name="Note 6 6 13 2" xfId="28293"/>
    <cellStyle name="Note 6 6 13 3" xfId="28294"/>
    <cellStyle name="Note 6 6 13 4" xfId="50664"/>
    <cellStyle name="Note 6 6 14" xfId="28295"/>
    <cellStyle name="Note 6 6 14 2" xfId="28296"/>
    <cellStyle name="Note 6 6 14 3" xfId="28297"/>
    <cellStyle name="Note 6 6 14 4" xfId="50665"/>
    <cellStyle name="Note 6 6 15" xfId="28298"/>
    <cellStyle name="Note 6 6 15 2" xfId="28299"/>
    <cellStyle name="Note 6 6 15 3" xfId="28300"/>
    <cellStyle name="Note 6 6 15 4" xfId="50666"/>
    <cellStyle name="Note 6 6 16" xfId="28301"/>
    <cellStyle name="Note 6 6 16 2" xfId="28302"/>
    <cellStyle name="Note 6 6 16 3" xfId="28303"/>
    <cellStyle name="Note 6 6 16 4" xfId="50667"/>
    <cellStyle name="Note 6 6 17" xfId="28304"/>
    <cellStyle name="Note 6 6 17 2" xfId="28305"/>
    <cellStyle name="Note 6 6 17 3" xfId="28306"/>
    <cellStyle name="Note 6 6 17 4" xfId="50668"/>
    <cellStyle name="Note 6 6 18" xfId="28307"/>
    <cellStyle name="Note 6 6 18 2" xfId="28308"/>
    <cellStyle name="Note 6 6 18 3" xfId="28309"/>
    <cellStyle name="Note 6 6 18 4" xfId="50669"/>
    <cellStyle name="Note 6 6 19" xfId="28310"/>
    <cellStyle name="Note 6 6 19 2" xfId="28311"/>
    <cellStyle name="Note 6 6 19 3" xfId="28312"/>
    <cellStyle name="Note 6 6 19 4" xfId="50670"/>
    <cellStyle name="Note 6 6 2" xfId="28313"/>
    <cellStyle name="Note 6 6 2 2" xfId="28314"/>
    <cellStyle name="Note 6 6 2 3" xfId="28315"/>
    <cellStyle name="Note 6 6 2 4" xfId="50671"/>
    <cellStyle name="Note 6 6 20" xfId="28316"/>
    <cellStyle name="Note 6 6 20 2" xfId="28317"/>
    <cellStyle name="Note 6 6 20 3" xfId="50672"/>
    <cellStyle name="Note 6 6 20 4" xfId="50673"/>
    <cellStyle name="Note 6 6 21" xfId="50674"/>
    <cellStyle name="Note 6 6 22" xfId="50675"/>
    <cellStyle name="Note 6 6 3" xfId="28318"/>
    <cellStyle name="Note 6 6 3 2" xfId="28319"/>
    <cellStyle name="Note 6 6 3 3" xfId="28320"/>
    <cellStyle name="Note 6 6 3 4" xfId="50676"/>
    <cellStyle name="Note 6 6 4" xfId="28321"/>
    <cellStyle name="Note 6 6 4 2" xfId="28322"/>
    <cellStyle name="Note 6 6 4 3" xfId="28323"/>
    <cellStyle name="Note 6 6 4 4" xfId="50677"/>
    <cellStyle name="Note 6 6 5" xfId="28324"/>
    <cellStyle name="Note 6 6 5 2" xfId="28325"/>
    <cellStyle name="Note 6 6 5 3" xfId="28326"/>
    <cellStyle name="Note 6 6 5 4" xfId="50678"/>
    <cellStyle name="Note 6 6 6" xfId="28327"/>
    <cellStyle name="Note 6 6 6 2" xfId="28328"/>
    <cellStyle name="Note 6 6 6 3" xfId="28329"/>
    <cellStyle name="Note 6 6 6 4" xfId="50679"/>
    <cellStyle name="Note 6 6 7" xfId="28330"/>
    <cellStyle name="Note 6 6 7 2" xfId="28331"/>
    <cellStyle name="Note 6 6 7 3" xfId="28332"/>
    <cellStyle name="Note 6 6 7 4" xfId="50680"/>
    <cellStyle name="Note 6 6 8" xfId="28333"/>
    <cellStyle name="Note 6 6 8 2" xfId="28334"/>
    <cellStyle name="Note 6 6 8 3" xfId="28335"/>
    <cellStyle name="Note 6 6 8 4" xfId="50681"/>
    <cellStyle name="Note 6 6 9" xfId="28336"/>
    <cellStyle name="Note 6 6 9 2" xfId="28337"/>
    <cellStyle name="Note 6 6 9 3" xfId="28338"/>
    <cellStyle name="Note 6 6 9 4" xfId="50682"/>
    <cellStyle name="Note 6 7" xfId="28339"/>
    <cellStyle name="Note 6 7 2" xfId="28340"/>
    <cellStyle name="Note 6 7 2 10" xfId="28341"/>
    <cellStyle name="Note 6 7 2 10 2" xfId="28342"/>
    <cellStyle name="Note 6 7 2 10 3" xfId="28343"/>
    <cellStyle name="Note 6 7 2 10 4" xfId="50683"/>
    <cellStyle name="Note 6 7 2 11" xfId="28344"/>
    <cellStyle name="Note 6 7 2 11 2" xfId="28345"/>
    <cellStyle name="Note 6 7 2 11 3" xfId="28346"/>
    <cellStyle name="Note 6 7 2 11 4" xfId="50684"/>
    <cellStyle name="Note 6 7 2 12" xfId="28347"/>
    <cellStyle name="Note 6 7 2 12 2" xfId="28348"/>
    <cellStyle name="Note 6 7 2 12 3" xfId="28349"/>
    <cellStyle name="Note 6 7 2 12 4" xfId="50685"/>
    <cellStyle name="Note 6 7 2 13" xfId="28350"/>
    <cellStyle name="Note 6 7 2 13 2" xfId="28351"/>
    <cellStyle name="Note 6 7 2 13 3" xfId="28352"/>
    <cellStyle name="Note 6 7 2 13 4" xfId="50686"/>
    <cellStyle name="Note 6 7 2 14" xfId="28353"/>
    <cellStyle name="Note 6 7 2 14 2" xfId="28354"/>
    <cellStyle name="Note 6 7 2 14 3" xfId="28355"/>
    <cellStyle name="Note 6 7 2 14 4" xfId="50687"/>
    <cellStyle name="Note 6 7 2 15" xfId="28356"/>
    <cellStyle name="Note 6 7 2 15 2" xfId="28357"/>
    <cellStyle name="Note 6 7 2 15 3" xfId="28358"/>
    <cellStyle name="Note 6 7 2 15 4" xfId="50688"/>
    <cellStyle name="Note 6 7 2 16" xfId="28359"/>
    <cellStyle name="Note 6 7 2 16 2" xfId="28360"/>
    <cellStyle name="Note 6 7 2 16 3" xfId="28361"/>
    <cellStyle name="Note 6 7 2 16 4" xfId="50689"/>
    <cellStyle name="Note 6 7 2 17" xfId="28362"/>
    <cellStyle name="Note 6 7 2 17 2" xfId="28363"/>
    <cellStyle name="Note 6 7 2 17 3" xfId="28364"/>
    <cellStyle name="Note 6 7 2 17 4" xfId="50690"/>
    <cellStyle name="Note 6 7 2 18" xfId="28365"/>
    <cellStyle name="Note 6 7 2 18 2" xfId="28366"/>
    <cellStyle name="Note 6 7 2 18 3" xfId="28367"/>
    <cellStyle name="Note 6 7 2 18 4" xfId="50691"/>
    <cellStyle name="Note 6 7 2 19" xfId="28368"/>
    <cellStyle name="Note 6 7 2 19 2" xfId="28369"/>
    <cellStyle name="Note 6 7 2 19 3" xfId="28370"/>
    <cellStyle name="Note 6 7 2 19 4" xfId="50692"/>
    <cellStyle name="Note 6 7 2 2" xfId="28371"/>
    <cellStyle name="Note 6 7 2 2 2" xfId="28372"/>
    <cellStyle name="Note 6 7 2 2 3" xfId="28373"/>
    <cellStyle name="Note 6 7 2 2 4" xfId="50693"/>
    <cellStyle name="Note 6 7 2 20" xfId="28374"/>
    <cellStyle name="Note 6 7 2 20 2" xfId="28375"/>
    <cellStyle name="Note 6 7 2 20 3" xfId="50694"/>
    <cellStyle name="Note 6 7 2 20 4" xfId="50695"/>
    <cellStyle name="Note 6 7 2 21" xfId="50696"/>
    <cellStyle name="Note 6 7 2 22" xfId="50697"/>
    <cellStyle name="Note 6 7 2 3" xfId="28376"/>
    <cellStyle name="Note 6 7 2 3 2" xfId="28377"/>
    <cellStyle name="Note 6 7 2 3 3" xfId="28378"/>
    <cellStyle name="Note 6 7 2 3 4" xfId="50698"/>
    <cellStyle name="Note 6 7 2 4" xfId="28379"/>
    <cellStyle name="Note 6 7 2 4 2" xfId="28380"/>
    <cellStyle name="Note 6 7 2 4 3" xfId="28381"/>
    <cellStyle name="Note 6 7 2 4 4" xfId="50699"/>
    <cellStyle name="Note 6 7 2 5" xfId="28382"/>
    <cellStyle name="Note 6 7 2 5 2" xfId="28383"/>
    <cellStyle name="Note 6 7 2 5 3" xfId="28384"/>
    <cellStyle name="Note 6 7 2 5 4" xfId="50700"/>
    <cellStyle name="Note 6 7 2 6" xfId="28385"/>
    <cellStyle name="Note 6 7 2 6 2" xfId="28386"/>
    <cellStyle name="Note 6 7 2 6 3" xfId="28387"/>
    <cellStyle name="Note 6 7 2 6 4" xfId="50701"/>
    <cellStyle name="Note 6 7 2 7" xfId="28388"/>
    <cellStyle name="Note 6 7 2 7 2" xfId="28389"/>
    <cellStyle name="Note 6 7 2 7 3" xfId="28390"/>
    <cellStyle name="Note 6 7 2 7 4" xfId="50702"/>
    <cellStyle name="Note 6 7 2 8" xfId="28391"/>
    <cellStyle name="Note 6 7 2 8 2" xfId="28392"/>
    <cellStyle name="Note 6 7 2 8 3" xfId="28393"/>
    <cellStyle name="Note 6 7 2 8 4" xfId="50703"/>
    <cellStyle name="Note 6 7 2 9" xfId="28394"/>
    <cellStyle name="Note 6 7 2 9 2" xfId="28395"/>
    <cellStyle name="Note 6 7 2 9 3" xfId="28396"/>
    <cellStyle name="Note 6 7 2 9 4" xfId="50704"/>
    <cellStyle name="Note 6 7 3" xfId="50705"/>
    <cellStyle name="Note 6 8" xfId="28397"/>
    <cellStyle name="Note 6 8 2" xfId="28398"/>
    <cellStyle name="Note 6 8 2 10" xfId="28399"/>
    <cellStyle name="Note 6 8 2 10 2" xfId="28400"/>
    <cellStyle name="Note 6 8 2 10 3" xfId="28401"/>
    <cellStyle name="Note 6 8 2 10 4" xfId="50706"/>
    <cellStyle name="Note 6 8 2 11" xfId="28402"/>
    <cellStyle name="Note 6 8 2 11 2" xfId="28403"/>
    <cellStyle name="Note 6 8 2 11 3" xfId="28404"/>
    <cellStyle name="Note 6 8 2 11 4" xfId="50707"/>
    <cellStyle name="Note 6 8 2 12" xfId="28405"/>
    <cellStyle name="Note 6 8 2 12 2" xfId="28406"/>
    <cellStyle name="Note 6 8 2 12 3" xfId="28407"/>
    <cellStyle name="Note 6 8 2 12 4" xfId="50708"/>
    <cellStyle name="Note 6 8 2 13" xfId="28408"/>
    <cellStyle name="Note 6 8 2 13 2" xfId="28409"/>
    <cellStyle name="Note 6 8 2 13 3" xfId="28410"/>
    <cellStyle name="Note 6 8 2 13 4" xfId="50709"/>
    <cellStyle name="Note 6 8 2 14" xfId="28411"/>
    <cellStyle name="Note 6 8 2 14 2" xfId="28412"/>
    <cellStyle name="Note 6 8 2 14 3" xfId="28413"/>
    <cellStyle name="Note 6 8 2 14 4" xfId="50710"/>
    <cellStyle name="Note 6 8 2 15" xfId="28414"/>
    <cellStyle name="Note 6 8 2 15 2" xfId="28415"/>
    <cellStyle name="Note 6 8 2 15 3" xfId="28416"/>
    <cellStyle name="Note 6 8 2 15 4" xfId="50711"/>
    <cellStyle name="Note 6 8 2 16" xfId="28417"/>
    <cellStyle name="Note 6 8 2 16 2" xfId="28418"/>
    <cellStyle name="Note 6 8 2 16 3" xfId="28419"/>
    <cellStyle name="Note 6 8 2 16 4" xfId="50712"/>
    <cellStyle name="Note 6 8 2 17" xfId="28420"/>
    <cellStyle name="Note 6 8 2 17 2" xfId="28421"/>
    <cellStyle name="Note 6 8 2 17 3" xfId="28422"/>
    <cellStyle name="Note 6 8 2 17 4" xfId="50713"/>
    <cellStyle name="Note 6 8 2 18" xfId="28423"/>
    <cellStyle name="Note 6 8 2 18 2" xfId="28424"/>
    <cellStyle name="Note 6 8 2 18 3" xfId="28425"/>
    <cellStyle name="Note 6 8 2 18 4" xfId="50714"/>
    <cellStyle name="Note 6 8 2 19" xfId="28426"/>
    <cellStyle name="Note 6 8 2 19 2" xfId="28427"/>
    <cellStyle name="Note 6 8 2 19 3" xfId="28428"/>
    <cellStyle name="Note 6 8 2 19 4" xfId="50715"/>
    <cellStyle name="Note 6 8 2 2" xfId="28429"/>
    <cellStyle name="Note 6 8 2 2 2" xfId="28430"/>
    <cellStyle name="Note 6 8 2 2 3" xfId="28431"/>
    <cellStyle name="Note 6 8 2 2 4" xfId="50716"/>
    <cellStyle name="Note 6 8 2 20" xfId="28432"/>
    <cellStyle name="Note 6 8 2 20 2" xfId="28433"/>
    <cellStyle name="Note 6 8 2 20 3" xfId="50717"/>
    <cellStyle name="Note 6 8 2 20 4" xfId="50718"/>
    <cellStyle name="Note 6 8 2 21" xfId="50719"/>
    <cellStyle name="Note 6 8 2 22" xfId="50720"/>
    <cellStyle name="Note 6 8 2 3" xfId="28434"/>
    <cellStyle name="Note 6 8 2 3 2" xfId="28435"/>
    <cellStyle name="Note 6 8 2 3 3" xfId="28436"/>
    <cellStyle name="Note 6 8 2 3 4" xfId="50721"/>
    <cellStyle name="Note 6 8 2 4" xfId="28437"/>
    <cellStyle name="Note 6 8 2 4 2" xfId="28438"/>
    <cellStyle name="Note 6 8 2 4 3" xfId="28439"/>
    <cellStyle name="Note 6 8 2 4 4" xfId="50722"/>
    <cellStyle name="Note 6 8 2 5" xfId="28440"/>
    <cellStyle name="Note 6 8 2 5 2" xfId="28441"/>
    <cellStyle name="Note 6 8 2 5 3" xfId="28442"/>
    <cellStyle name="Note 6 8 2 5 4" xfId="50723"/>
    <cellStyle name="Note 6 8 2 6" xfId="28443"/>
    <cellStyle name="Note 6 8 2 6 2" xfId="28444"/>
    <cellStyle name="Note 6 8 2 6 3" xfId="28445"/>
    <cellStyle name="Note 6 8 2 6 4" xfId="50724"/>
    <cellStyle name="Note 6 8 2 7" xfId="28446"/>
    <cellStyle name="Note 6 8 2 7 2" xfId="28447"/>
    <cellStyle name="Note 6 8 2 7 3" xfId="28448"/>
    <cellStyle name="Note 6 8 2 7 4" xfId="50725"/>
    <cellStyle name="Note 6 8 2 8" xfId="28449"/>
    <cellStyle name="Note 6 8 2 8 2" xfId="28450"/>
    <cellStyle name="Note 6 8 2 8 3" xfId="28451"/>
    <cellStyle name="Note 6 8 2 8 4" xfId="50726"/>
    <cellStyle name="Note 6 8 2 9" xfId="28452"/>
    <cellStyle name="Note 6 8 2 9 2" xfId="28453"/>
    <cellStyle name="Note 6 8 2 9 3" xfId="28454"/>
    <cellStyle name="Note 6 8 2 9 4" xfId="50727"/>
    <cellStyle name="Note 6 8 3" xfId="50728"/>
    <cellStyle name="Note 6 9" xfId="28455"/>
    <cellStyle name="Note 6 9 2" xfId="28456"/>
    <cellStyle name="Note 6 9 2 10" xfId="28457"/>
    <cellStyle name="Note 6 9 2 10 2" xfId="28458"/>
    <cellStyle name="Note 6 9 2 10 3" xfId="28459"/>
    <cellStyle name="Note 6 9 2 10 4" xfId="50729"/>
    <cellStyle name="Note 6 9 2 11" xfId="28460"/>
    <cellStyle name="Note 6 9 2 11 2" xfId="28461"/>
    <cellStyle name="Note 6 9 2 11 3" xfId="28462"/>
    <cellStyle name="Note 6 9 2 11 4" xfId="50730"/>
    <cellStyle name="Note 6 9 2 12" xfId="28463"/>
    <cellStyle name="Note 6 9 2 12 2" xfId="28464"/>
    <cellStyle name="Note 6 9 2 12 3" xfId="28465"/>
    <cellStyle name="Note 6 9 2 12 4" xfId="50731"/>
    <cellStyle name="Note 6 9 2 13" xfId="28466"/>
    <cellStyle name="Note 6 9 2 13 2" xfId="28467"/>
    <cellStyle name="Note 6 9 2 13 3" xfId="28468"/>
    <cellStyle name="Note 6 9 2 13 4" xfId="50732"/>
    <cellStyle name="Note 6 9 2 14" xfId="28469"/>
    <cellStyle name="Note 6 9 2 14 2" xfId="28470"/>
    <cellStyle name="Note 6 9 2 14 3" xfId="28471"/>
    <cellStyle name="Note 6 9 2 14 4" xfId="50733"/>
    <cellStyle name="Note 6 9 2 15" xfId="28472"/>
    <cellStyle name="Note 6 9 2 15 2" xfId="28473"/>
    <cellStyle name="Note 6 9 2 15 3" xfId="28474"/>
    <cellStyle name="Note 6 9 2 15 4" xfId="50734"/>
    <cellStyle name="Note 6 9 2 16" xfId="28475"/>
    <cellStyle name="Note 6 9 2 16 2" xfId="28476"/>
    <cellStyle name="Note 6 9 2 16 3" xfId="28477"/>
    <cellStyle name="Note 6 9 2 16 4" xfId="50735"/>
    <cellStyle name="Note 6 9 2 17" xfId="28478"/>
    <cellStyle name="Note 6 9 2 17 2" xfId="28479"/>
    <cellStyle name="Note 6 9 2 17 3" xfId="28480"/>
    <cellStyle name="Note 6 9 2 17 4" xfId="50736"/>
    <cellStyle name="Note 6 9 2 18" xfId="28481"/>
    <cellStyle name="Note 6 9 2 18 2" xfId="28482"/>
    <cellStyle name="Note 6 9 2 18 3" xfId="28483"/>
    <cellStyle name="Note 6 9 2 18 4" xfId="50737"/>
    <cellStyle name="Note 6 9 2 19" xfId="28484"/>
    <cellStyle name="Note 6 9 2 19 2" xfId="28485"/>
    <cellStyle name="Note 6 9 2 19 3" xfId="28486"/>
    <cellStyle name="Note 6 9 2 19 4" xfId="50738"/>
    <cellStyle name="Note 6 9 2 2" xfId="28487"/>
    <cellStyle name="Note 6 9 2 2 2" xfId="28488"/>
    <cellStyle name="Note 6 9 2 2 3" xfId="28489"/>
    <cellStyle name="Note 6 9 2 2 4" xfId="50739"/>
    <cellStyle name="Note 6 9 2 20" xfId="28490"/>
    <cellStyle name="Note 6 9 2 20 2" xfId="28491"/>
    <cellStyle name="Note 6 9 2 20 3" xfId="50740"/>
    <cellStyle name="Note 6 9 2 20 4" xfId="50741"/>
    <cellStyle name="Note 6 9 2 21" xfId="50742"/>
    <cellStyle name="Note 6 9 2 22" xfId="50743"/>
    <cellStyle name="Note 6 9 2 3" xfId="28492"/>
    <cellStyle name="Note 6 9 2 3 2" xfId="28493"/>
    <cellStyle name="Note 6 9 2 3 3" xfId="28494"/>
    <cellStyle name="Note 6 9 2 3 4" xfId="50744"/>
    <cellStyle name="Note 6 9 2 4" xfId="28495"/>
    <cellStyle name="Note 6 9 2 4 2" xfId="28496"/>
    <cellStyle name="Note 6 9 2 4 3" xfId="28497"/>
    <cellStyle name="Note 6 9 2 4 4" xfId="50745"/>
    <cellStyle name="Note 6 9 2 5" xfId="28498"/>
    <cellStyle name="Note 6 9 2 5 2" xfId="28499"/>
    <cellStyle name="Note 6 9 2 5 3" xfId="28500"/>
    <cellStyle name="Note 6 9 2 5 4" xfId="50746"/>
    <cellStyle name="Note 6 9 2 6" xfId="28501"/>
    <cellStyle name="Note 6 9 2 6 2" xfId="28502"/>
    <cellStyle name="Note 6 9 2 6 3" xfId="28503"/>
    <cellStyle name="Note 6 9 2 6 4" xfId="50747"/>
    <cellStyle name="Note 6 9 2 7" xfId="28504"/>
    <cellStyle name="Note 6 9 2 7 2" xfId="28505"/>
    <cellStyle name="Note 6 9 2 7 3" xfId="28506"/>
    <cellStyle name="Note 6 9 2 7 4" xfId="50748"/>
    <cellStyle name="Note 6 9 2 8" xfId="28507"/>
    <cellStyle name="Note 6 9 2 8 2" xfId="28508"/>
    <cellStyle name="Note 6 9 2 8 3" xfId="28509"/>
    <cellStyle name="Note 6 9 2 8 4" xfId="50749"/>
    <cellStyle name="Note 6 9 2 9" xfId="28510"/>
    <cellStyle name="Note 6 9 2 9 2" xfId="28511"/>
    <cellStyle name="Note 6 9 2 9 3" xfId="28512"/>
    <cellStyle name="Note 6 9 2 9 4" xfId="50750"/>
    <cellStyle name="Note 6 9 3" xfId="50751"/>
    <cellStyle name="Note 7" xfId="28513"/>
    <cellStyle name="Note 7 10" xfId="28514"/>
    <cellStyle name="Note 7 10 10" xfId="28515"/>
    <cellStyle name="Note 7 10 10 2" xfId="28516"/>
    <cellStyle name="Note 7 10 10 3" xfId="28517"/>
    <cellStyle name="Note 7 10 10 4" xfId="50752"/>
    <cellStyle name="Note 7 10 11" xfId="28518"/>
    <cellStyle name="Note 7 10 11 2" xfId="28519"/>
    <cellStyle name="Note 7 10 11 3" xfId="28520"/>
    <cellStyle name="Note 7 10 11 4" xfId="50753"/>
    <cellStyle name="Note 7 10 12" xfId="28521"/>
    <cellStyle name="Note 7 10 12 2" xfId="28522"/>
    <cellStyle name="Note 7 10 12 3" xfId="28523"/>
    <cellStyle name="Note 7 10 12 4" xfId="50754"/>
    <cellStyle name="Note 7 10 13" xfId="28524"/>
    <cellStyle name="Note 7 10 13 2" xfId="28525"/>
    <cellStyle name="Note 7 10 13 3" xfId="28526"/>
    <cellStyle name="Note 7 10 13 4" xfId="50755"/>
    <cellStyle name="Note 7 10 14" xfId="28527"/>
    <cellStyle name="Note 7 10 14 2" xfId="28528"/>
    <cellStyle name="Note 7 10 14 3" xfId="28529"/>
    <cellStyle name="Note 7 10 14 4" xfId="50756"/>
    <cellStyle name="Note 7 10 15" xfId="28530"/>
    <cellStyle name="Note 7 10 15 2" xfId="28531"/>
    <cellStyle name="Note 7 10 15 3" xfId="28532"/>
    <cellStyle name="Note 7 10 15 4" xfId="50757"/>
    <cellStyle name="Note 7 10 16" xfId="28533"/>
    <cellStyle name="Note 7 10 16 2" xfId="28534"/>
    <cellStyle name="Note 7 10 16 3" xfId="28535"/>
    <cellStyle name="Note 7 10 16 4" xfId="50758"/>
    <cellStyle name="Note 7 10 17" xfId="28536"/>
    <cellStyle name="Note 7 10 17 2" xfId="28537"/>
    <cellStyle name="Note 7 10 17 3" xfId="28538"/>
    <cellStyle name="Note 7 10 17 4" xfId="50759"/>
    <cellStyle name="Note 7 10 18" xfId="28539"/>
    <cellStyle name="Note 7 10 18 2" xfId="28540"/>
    <cellStyle name="Note 7 10 18 3" xfId="28541"/>
    <cellStyle name="Note 7 10 18 4" xfId="50760"/>
    <cellStyle name="Note 7 10 19" xfId="28542"/>
    <cellStyle name="Note 7 10 19 2" xfId="28543"/>
    <cellStyle name="Note 7 10 19 3" xfId="28544"/>
    <cellStyle name="Note 7 10 19 4" xfId="50761"/>
    <cellStyle name="Note 7 10 2" xfId="28545"/>
    <cellStyle name="Note 7 10 2 2" xfId="28546"/>
    <cellStyle name="Note 7 10 2 3" xfId="28547"/>
    <cellStyle name="Note 7 10 2 4" xfId="50762"/>
    <cellStyle name="Note 7 10 20" xfId="28548"/>
    <cellStyle name="Note 7 10 20 2" xfId="28549"/>
    <cellStyle name="Note 7 10 20 3" xfId="50763"/>
    <cellStyle name="Note 7 10 20 4" xfId="50764"/>
    <cellStyle name="Note 7 10 21" xfId="50765"/>
    <cellStyle name="Note 7 10 22" xfId="50766"/>
    <cellStyle name="Note 7 10 3" xfId="28550"/>
    <cellStyle name="Note 7 10 3 2" xfId="28551"/>
    <cellStyle name="Note 7 10 3 3" xfId="28552"/>
    <cellStyle name="Note 7 10 3 4" xfId="50767"/>
    <cellStyle name="Note 7 10 4" xfId="28553"/>
    <cellStyle name="Note 7 10 4 2" xfId="28554"/>
    <cellStyle name="Note 7 10 4 3" xfId="28555"/>
    <cellStyle name="Note 7 10 4 4" xfId="50768"/>
    <cellStyle name="Note 7 10 5" xfId="28556"/>
    <cellStyle name="Note 7 10 5 2" xfId="28557"/>
    <cellStyle name="Note 7 10 5 3" xfId="28558"/>
    <cellStyle name="Note 7 10 5 4" xfId="50769"/>
    <cellStyle name="Note 7 10 6" xfId="28559"/>
    <cellStyle name="Note 7 10 6 2" xfId="28560"/>
    <cellStyle name="Note 7 10 6 3" xfId="28561"/>
    <cellStyle name="Note 7 10 6 4" xfId="50770"/>
    <cellStyle name="Note 7 10 7" xfId="28562"/>
    <cellStyle name="Note 7 10 7 2" xfId="28563"/>
    <cellStyle name="Note 7 10 7 3" xfId="28564"/>
    <cellStyle name="Note 7 10 7 4" xfId="50771"/>
    <cellStyle name="Note 7 10 8" xfId="28565"/>
    <cellStyle name="Note 7 10 8 2" xfId="28566"/>
    <cellStyle name="Note 7 10 8 3" xfId="28567"/>
    <cellStyle name="Note 7 10 8 4" xfId="50772"/>
    <cellStyle name="Note 7 10 9" xfId="28568"/>
    <cellStyle name="Note 7 10 9 2" xfId="28569"/>
    <cellStyle name="Note 7 10 9 3" xfId="28570"/>
    <cellStyle name="Note 7 10 9 4" xfId="50773"/>
    <cellStyle name="Note 7 11" xfId="28571"/>
    <cellStyle name="Note 7 11 10" xfId="28572"/>
    <cellStyle name="Note 7 11 10 2" xfId="28573"/>
    <cellStyle name="Note 7 11 10 3" xfId="28574"/>
    <cellStyle name="Note 7 11 10 4" xfId="50774"/>
    <cellStyle name="Note 7 11 11" xfId="28575"/>
    <cellStyle name="Note 7 11 11 2" xfId="28576"/>
    <cellStyle name="Note 7 11 11 3" xfId="28577"/>
    <cellStyle name="Note 7 11 11 4" xfId="50775"/>
    <cellStyle name="Note 7 11 12" xfId="28578"/>
    <cellStyle name="Note 7 11 12 2" xfId="28579"/>
    <cellStyle name="Note 7 11 12 3" xfId="28580"/>
    <cellStyle name="Note 7 11 12 4" xfId="50776"/>
    <cellStyle name="Note 7 11 13" xfId="28581"/>
    <cellStyle name="Note 7 11 13 2" xfId="28582"/>
    <cellStyle name="Note 7 11 13 3" xfId="28583"/>
    <cellStyle name="Note 7 11 13 4" xfId="50777"/>
    <cellStyle name="Note 7 11 14" xfId="28584"/>
    <cellStyle name="Note 7 11 14 2" xfId="28585"/>
    <cellStyle name="Note 7 11 14 3" xfId="28586"/>
    <cellStyle name="Note 7 11 14 4" xfId="50778"/>
    <cellStyle name="Note 7 11 15" xfId="28587"/>
    <cellStyle name="Note 7 11 15 2" xfId="28588"/>
    <cellStyle name="Note 7 11 15 3" xfId="28589"/>
    <cellStyle name="Note 7 11 15 4" xfId="50779"/>
    <cellStyle name="Note 7 11 16" xfId="28590"/>
    <cellStyle name="Note 7 11 16 2" xfId="28591"/>
    <cellStyle name="Note 7 11 16 3" xfId="28592"/>
    <cellStyle name="Note 7 11 16 4" xfId="50780"/>
    <cellStyle name="Note 7 11 17" xfId="28593"/>
    <cellStyle name="Note 7 11 17 2" xfId="28594"/>
    <cellStyle name="Note 7 11 17 3" xfId="28595"/>
    <cellStyle name="Note 7 11 17 4" xfId="50781"/>
    <cellStyle name="Note 7 11 18" xfId="28596"/>
    <cellStyle name="Note 7 11 18 2" xfId="28597"/>
    <cellStyle name="Note 7 11 18 3" xfId="28598"/>
    <cellStyle name="Note 7 11 18 4" xfId="50782"/>
    <cellStyle name="Note 7 11 19" xfId="28599"/>
    <cellStyle name="Note 7 11 19 2" xfId="28600"/>
    <cellStyle name="Note 7 11 19 3" xfId="28601"/>
    <cellStyle name="Note 7 11 19 4" xfId="50783"/>
    <cellStyle name="Note 7 11 2" xfId="28602"/>
    <cellStyle name="Note 7 11 2 2" xfId="28603"/>
    <cellStyle name="Note 7 11 2 3" xfId="28604"/>
    <cellStyle name="Note 7 11 2 4" xfId="50784"/>
    <cellStyle name="Note 7 11 20" xfId="28605"/>
    <cellStyle name="Note 7 11 20 2" xfId="28606"/>
    <cellStyle name="Note 7 11 20 3" xfId="50785"/>
    <cellStyle name="Note 7 11 20 4" xfId="50786"/>
    <cellStyle name="Note 7 11 21" xfId="50787"/>
    <cellStyle name="Note 7 11 22" xfId="50788"/>
    <cellStyle name="Note 7 11 3" xfId="28607"/>
    <cellStyle name="Note 7 11 3 2" xfId="28608"/>
    <cellStyle name="Note 7 11 3 3" xfId="28609"/>
    <cellStyle name="Note 7 11 3 4" xfId="50789"/>
    <cellStyle name="Note 7 11 4" xfId="28610"/>
    <cellStyle name="Note 7 11 4 2" xfId="28611"/>
    <cellStyle name="Note 7 11 4 3" xfId="28612"/>
    <cellStyle name="Note 7 11 4 4" xfId="50790"/>
    <cellStyle name="Note 7 11 5" xfId="28613"/>
    <cellStyle name="Note 7 11 5 2" xfId="28614"/>
    <cellStyle name="Note 7 11 5 3" xfId="28615"/>
    <cellStyle name="Note 7 11 5 4" xfId="50791"/>
    <cellStyle name="Note 7 11 6" xfId="28616"/>
    <cellStyle name="Note 7 11 6 2" xfId="28617"/>
    <cellStyle name="Note 7 11 6 3" xfId="28618"/>
    <cellStyle name="Note 7 11 6 4" xfId="50792"/>
    <cellStyle name="Note 7 11 7" xfId="28619"/>
    <cellStyle name="Note 7 11 7 2" xfId="28620"/>
    <cellStyle name="Note 7 11 7 3" xfId="28621"/>
    <cellStyle name="Note 7 11 7 4" xfId="50793"/>
    <cellStyle name="Note 7 11 8" xfId="28622"/>
    <cellStyle name="Note 7 11 8 2" xfId="28623"/>
    <cellStyle name="Note 7 11 8 3" xfId="28624"/>
    <cellStyle name="Note 7 11 8 4" xfId="50794"/>
    <cellStyle name="Note 7 11 9" xfId="28625"/>
    <cellStyle name="Note 7 11 9 2" xfId="28626"/>
    <cellStyle name="Note 7 11 9 3" xfId="28627"/>
    <cellStyle name="Note 7 11 9 4" xfId="50795"/>
    <cellStyle name="Note 7 12" xfId="50796"/>
    <cellStyle name="Note 7 2" xfId="28628"/>
    <cellStyle name="Note 7 2 10" xfId="28629"/>
    <cellStyle name="Note 7 2 10 2" xfId="28630"/>
    <cellStyle name="Note 7 2 10 3" xfId="28631"/>
    <cellStyle name="Note 7 2 10 4" xfId="50797"/>
    <cellStyle name="Note 7 2 11" xfId="28632"/>
    <cellStyle name="Note 7 2 11 2" xfId="28633"/>
    <cellStyle name="Note 7 2 11 3" xfId="28634"/>
    <cellStyle name="Note 7 2 11 4" xfId="50798"/>
    <cellStyle name="Note 7 2 12" xfId="28635"/>
    <cellStyle name="Note 7 2 12 2" xfId="28636"/>
    <cellStyle name="Note 7 2 12 3" xfId="28637"/>
    <cellStyle name="Note 7 2 12 4" xfId="50799"/>
    <cellStyle name="Note 7 2 13" xfId="28638"/>
    <cellStyle name="Note 7 2 13 2" xfId="28639"/>
    <cellStyle name="Note 7 2 13 3" xfId="28640"/>
    <cellStyle name="Note 7 2 13 4" xfId="50800"/>
    <cellStyle name="Note 7 2 14" xfId="28641"/>
    <cellStyle name="Note 7 2 14 2" xfId="28642"/>
    <cellStyle name="Note 7 2 14 3" xfId="28643"/>
    <cellStyle name="Note 7 2 14 4" xfId="50801"/>
    <cellStyle name="Note 7 2 15" xfId="28644"/>
    <cellStyle name="Note 7 2 15 2" xfId="28645"/>
    <cellStyle name="Note 7 2 15 3" xfId="28646"/>
    <cellStyle name="Note 7 2 15 4" xfId="50802"/>
    <cellStyle name="Note 7 2 16" xfId="28647"/>
    <cellStyle name="Note 7 2 16 2" xfId="28648"/>
    <cellStyle name="Note 7 2 16 3" xfId="28649"/>
    <cellStyle name="Note 7 2 16 4" xfId="50803"/>
    <cellStyle name="Note 7 2 17" xfId="28650"/>
    <cellStyle name="Note 7 2 17 2" xfId="28651"/>
    <cellStyle name="Note 7 2 17 3" xfId="28652"/>
    <cellStyle name="Note 7 2 17 4" xfId="50804"/>
    <cellStyle name="Note 7 2 18" xfId="28653"/>
    <cellStyle name="Note 7 2 18 2" xfId="28654"/>
    <cellStyle name="Note 7 2 18 3" xfId="28655"/>
    <cellStyle name="Note 7 2 18 4" xfId="50805"/>
    <cellStyle name="Note 7 2 19" xfId="28656"/>
    <cellStyle name="Note 7 2 19 2" xfId="28657"/>
    <cellStyle name="Note 7 2 19 3" xfId="28658"/>
    <cellStyle name="Note 7 2 19 4" xfId="50806"/>
    <cellStyle name="Note 7 2 2" xfId="28659"/>
    <cellStyle name="Note 7 2 2 2" xfId="28660"/>
    <cellStyle name="Note 7 2 2 2 10" xfId="28661"/>
    <cellStyle name="Note 7 2 2 2 10 2" xfId="28662"/>
    <cellStyle name="Note 7 2 2 2 10 3" xfId="28663"/>
    <cellStyle name="Note 7 2 2 2 10 4" xfId="50807"/>
    <cellStyle name="Note 7 2 2 2 11" xfId="28664"/>
    <cellStyle name="Note 7 2 2 2 11 2" xfId="28665"/>
    <cellStyle name="Note 7 2 2 2 11 3" xfId="28666"/>
    <cellStyle name="Note 7 2 2 2 11 4" xfId="50808"/>
    <cellStyle name="Note 7 2 2 2 12" xfId="28667"/>
    <cellStyle name="Note 7 2 2 2 12 2" xfId="28668"/>
    <cellStyle name="Note 7 2 2 2 12 3" xfId="28669"/>
    <cellStyle name="Note 7 2 2 2 12 4" xfId="50809"/>
    <cellStyle name="Note 7 2 2 2 13" xfId="28670"/>
    <cellStyle name="Note 7 2 2 2 13 2" xfId="28671"/>
    <cellStyle name="Note 7 2 2 2 13 3" xfId="28672"/>
    <cellStyle name="Note 7 2 2 2 13 4" xfId="50810"/>
    <cellStyle name="Note 7 2 2 2 14" xfId="28673"/>
    <cellStyle name="Note 7 2 2 2 14 2" xfId="28674"/>
    <cellStyle name="Note 7 2 2 2 14 3" xfId="28675"/>
    <cellStyle name="Note 7 2 2 2 14 4" xfId="50811"/>
    <cellStyle name="Note 7 2 2 2 15" xfId="28676"/>
    <cellStyle name="Note 7 2 2 2 15 2" xfId="28677"/>
    <cellStyle name="Note 7 2 2 2 15 3" xfId="28678"/>
    <cellStyle name="Note 7 2 2 2 15 4" xfId="50812"/>
    <cellStyle name="Note 7 2 2 2 16" xfId="28679"/>
    <cellStyle name="Note 7 2 2 2 16 2" xfId="28680"/>
    <cellStyle name="Note 7 2 2 2 16 3" xfId="28681"/>
    <cellStyle name="Note 7 2 2 2 16 4" xfId="50813"/>
    <cellStyle name="Note 7 2 2 2 17" xfId="28682"/>
    <cellStyle name="Note 7 2 2 2 17 2" xfId="28683"/>
    <cellStyle name="Note 7 2 2 2 17 3" xfId="28684"/>
    <cellStyle name="Note 7 2 2 2 17 4" xfId="50814"/>
    <cellStyle name="Note 7 2 2 2 18" xfId="28685"/>
    <cellStyle name="Note 7 2 2 2 18 2" xfId="28686"/>
    <cellStyle name="Note 7 2 2 2 18 3" xfId="28687"/>
    <cellStyle name="Note 7 2 2 2 18 4" xfId="50815"/>
    <cellStyle name="Note 7 2 2 2 19" xfId="28688"/>
    <cellStyle name="Note 7 2 2 2 19 2" xfId="28689"/>
    <cellStyle name="Note 7 2 2 2 19 3" xfId="28690"/>
    <cellStyle name="Note 7 2 2 2 19 4" xfId="50816"/>
    <cellStyle name="Note 7 2 2 2 2" xfId="28691"/>
    <cellStyle name="Note 7 2 2 2 2 2" xfId="28692"/>
    <cellStyle name="Note 7 2 2 2 2 3" xfId="28693"/>
    <cellStyle name="Note 7 2 2 2 2 4" xfId="50817"/>
    <cellStyle name="Note 7 2 2 2 20" xfId="28694"/>
    <cellStyle name="Note 7 2 2 2 20 2" xfId="28695"/>
    <cellStyle name="Note 7 2 2 2 20 3" xfId="50818"/>
    <cellStyle name="Note 7 2 2 2 20 4" xfId="50819"/>
    <cellStyle name="Note 7 2 2 2 21" xfId="50820"/>
    <cellStyle name="Note 7 2 2 2 22" xfId="50821"/>
    <cellStyle name="Note 7 2 2 2 3" xfId="28696"/>
    <cellStyle name="Note 7 2 2 2 3 2" xfId="28697"/>
    <cellStyle name="Note 7 2 2 2 3 3" xfId="28698"/>
    <cellStyle name="Note 7 2 2 2 3 4" xfId="50822"/>
    <cellStyle name="Note 7 2 2 2 4" xfId="28699"/>
    <cellStyle name="Note 7 2 2 2 4 2" xfId="28700"/>
    <cellStyle name="Note 7 2 2 2 4 3" xfId="28701"/>
    <cellStyle name="Note 7 2 2 2 4 4" xfId="50823"/>
    <cellStyle name="Note 7 2 2 2 5" xfId="28702"/>
    <cellStyle name="Note 7 2 2 2 5 2" xfId="28703"/>
    <cellStyle name="Note 7 2 2 2 5 3" xfId="28704"/>
    <cellStyle name="Note 7 2 2 2 5 4" xfId="50824"/>
    <cellStyle name="Note 7 2 2 2 6" xfId="28705"/>
    <cellStyle name="Note 7 2 2 2 6 2" xfId="28706"/>
    <cellStyle name="Note 7 2 2 2 6 3" xfId="28707"/>
    <cellStyle name="Note 7 2 2 2 6 4" xfId="50825"/>
    <cellStyle name="Note 7 2 2 2 7" xfId="28708"/>
    <cellStyle name="Note 7 2 2 2 7 2" xfId="28709"/>
    <cellStyle name="Note 7 2 2 2 7 3" xfId="28710"/>
    <cellStyle name="Note 7 2 2 2 7 4" xfId="50826"/>
    <cellStyle name="Note 7 2 2 2 8" xfId="28711"/>
    <cellStyle name="Note 7 2 2 2 8 2" xfId="28712"/>
    <cellStyle name="Note 7 2 2 2 8 3" xfId="28713"/>
    <cellStyle name="Note 7 2 2 2 8 4" xfId="50827"/>
    <cellStyle name="Note 7 2 2 2 9" xfId="28714"/>
    <cellStyle name="Note 7 2 2 2 9 2" xfId="28715"/>
    <cellStyle name="Note 7 2 2 2 9 3" xfId="28716"/>
    <cellStyle name="Note 7 2 2 2 9 4" xfId="50828"/>
    <cellStyle name="Note 7 2 2 3" xfId="50829"/>
    <cellStyle name="Note 7 2 20" xfId="28717"/>
    <cellStyle name="Note 7 2 20 2" xfId="28718"/>
    <cellStyle name="Note 7 2 20 3" xfId="28719"/>
    <cellStyle name="Note 7 2 20 4" xfId="50830"/>
    <cellStyle name="Note 7 2 21" xfId="28720"/>
    <cellStyle name="Note 7 2 21 2" xfId="28721"/>
    <cellStyle name="Note 7 2 21 3" xfId="28722"/>
    <cellStyle name="Note 7 2 21 4" xfId="50831"/>
    <cellStyle name="Note 7 2 22" xfId="28723"/>
    <cellStyle name="Note 7 2 22 2" xfId="28724"/>
    <cellStyle name="Note 7 2 22 3" xfId="28725"/>
    <cellStyle name="Note 7 2 22 4" xfId="50832"/>
    <cellStyle name="Note 7 2 23" xfId="28726"/>
    <cellStyle name="Note 7 2 23 2" xfId="28727"/>
    <cellStyle name="Note 7 2 23 3" xfId="28728"/>
    <cellStyle name="Note 7 2 23 4" xfId="50833"/>
    <cellStyle name="Note 7 2 24" xfId="28729"/>
    <cellStyle name="Note 7 2 24 2" xfId="28730"/>
    <cellStyle name="Note 7 2 24 3" xfId="50834"/>
    <cellStyle name="Note 7 2 24 4" xfId="50835"/>
    <cellStyle name="Note 7 2 25" xfId="50836"/>
    <cellStyle name="Note 7 2 26" xfId="50837"/>
    <cellStyle name="Note 7 2 3" xfId="28731"/>
    <cellStyle name="Note 7 2 3 10" xfId="28732"/>
    <cellStyle name="Note 7 2 3 10 2" xfId="28733"/>
    <cellStyle name="Note 7 2 3 10 3" xfId="28734"/>
    <cellStyle name="Note 7 2 3 10 4" xfId="50838"/>
    <cellStyle name="Note 7 2 3 11" xfId="28735"/>
    <cellStyle name="Note 7 2 3 11 2" xfId="28736"/>
    <cellStyle name="Note 7 2 3 11 3" xfId="28737"/>
    <cellStyle name="Note 7 2 3 11 4" xfId="50839"/>
    <cellStyle name="Note 7 2 3 12" xfId="28738"/>
    <cellStyle name="Note 7 2 3 12 2" xfId="28739"/>
    <cellStyle name="Note 7 2 3 12 3" xfId="28740"/>
    <cellStyle name="Note 7 2 3 12 4" xfId="50840"/>
    <cellStyle name="Note 7 2 3 13" xfId="28741"/>
    <cellStyle name="Note 7 2 3 13 2" xfId="28742"/>
    <cellStyle name="Note 7 2 3 13 3" xfId="28743"/>
    <cellStyle name="Note 7 2 3 13 4" xfId="50841"/>
    <cellStyle name="Note 7 2 3 14" xfId="28744"/>
    <cellStyle name="Note 7 2 3 14 2" xfId="28745"/>
    <cellStyle name="Note 7 2 3 14 3" xfId="28746"/>
    <cellStyle name="Note 7 2 3 14 4" xfId="50842"/>
    <cellStyle name="Note 7 2 3 15" xfId="28747"/>
    <cellStyle name="Note 7 2 3 15 2" xfId="28748"/>
    <cellStyle name="Note 7 2 3 15 3" xfId="28749"/>
    <cellStyle name="Note 7 2 3 15 4" xfId="50843"/>
    <cellStyle name="Note 7 2 3 16" xfId="28750"/>
    <cellStyle name="Note 7 2 3 16 2" xfId="28751"/>
    <cellStyle name="Note 7 2 3 16 3" xfId="28752"/>
    <cellStyle name="Note 7 2 3 16 4" xfId="50844"/>
    <cellStyle name="Note 7 2 3 17" xfId="28753"/>
    <cellStyle name="Note 7 2 3 17 2" xfId="28754"/>
    <cellStyle name="Note 7 2 3 17 3" xfId="28755"/>
    <cellStyle name="Note 7 2 3 17 4" xfId="50845"/>
    <cellStyle name="Note 7 2 3 18" xfId="28756"/>
    <cellStyle name="Note 7 2 3 18 2" xfId="28757"/>
    <cellStyle name="Note 7 2 3 18 3" xfId="28758"/>
    <cellStyle name="Note 7 2 3 18 4" xfId="50846"/>
    <cellStyle name="Note 7 2 3 19" xfId="28759"/>
    <cellStyle name="Note 7 2 3 19 2" xfId="28760"/>
    <cellStyle name="Note 7 2 3 19 3" xfId="28761"/>
    <cellStyle name="Note 7 2 3 19 4" xfId="50847"/>
    <cellStyle name="Note 7 2 3 2" xfId="28762"/>
    <cellStyle name="Note 7 2 3 2 2" xfId="28763"/>
    <cellStyle name="Note 7 2 3 2 3" xfId="28764"/>
    <cellStyle name="Note 7 2 3 2 4" xfId="50848"/>
    <cellStyle name="Note 7 2 3 20" xfId="28765"/>
    <cellStyle name="Note 7 2 3 20 2" xfId="28766"/>
    <cellStyle name="Note 7 2 3 20 3" xfId="50849"/>
    <cellStyle name="Note 7 2 3 20 4" xfId="50850"/>
    <cellStyle name="Note 7 2 3 21" xfId="50851"/>
    <cellStyle name="Note 7 2 3 22" xfId="50852"/>
    <cellStyle name="Note 7 2 3 3" xfId="28767"/>
    <cellStyle name="Note 7 2 3 3 2" xfId="28768"/>
    <cellStyle name="Note 7 2 3 3 3" xfId="28769"/>
    <cellStyle name="Note 7 2 3 3 4" xfId="50853"/>
    <cellStyle name="Note 7 2 3 4" xfId="28770"/>
    <cellStyle name="Note 7 2 3 4 2" xfId="28771"/>
    <cellStyle name="Note 7 2 3 4 3" xfId="28772"/>
    <cellStyle name="Note 7 2 3 4 4" xfId="50854"/>
    <cellStyle name="Note 7 2 3 5" xfId="28773"/>
    <cellStyle name="Note 7 2 3 5 2" xfId="28774"/>
    <cellStyle name="Note 7 2 3 5 3" xfId="28775"/>
    <cellStyle name="Note 7 2 3 5 4" xfId="50855"/>
    <cellStyle name="Note 7 2 3 6" xfId="28776"/>
    <cellStyle name="Note 7 2 3 6 2" xfId="28777"/>
    <cellStyle name="Note 7 2 3 6 3" xfId="28778"/>
    <cellStyle name="Note 7 2 3 6 4" xfId="50856"/>
    <cellStyle name="Note 7 2 3 7" xfId="28779"/>
    <cellStyle name="Note 7 2 3 7 2" xfId="28780"/>
    <cellStyle name="Note 7 2 3 7 3" xfId="28781"/>
    <cellStyle name="Note 7 2 3 7 4" xfId="50857"/>
    <cellStyle name="Note 7 2 3 8" xfId="28782"/>
    <cellStyle name="Note 7 2 3 8 2" xfId="28783"/>
    <cellStyle name="Note 7 2 3 8 3" xfId="28784"/>
    <cellStyle name="Note 7 2 3 8 4" xfId="50858"/>
    <cellStyle name="Note 7 2 3 9" xfId="28785"/>
    <cellStyle name="Note 7 2 3 9 2" xfId="28786"/>
    <cellStyle name="Note 7 2 3 9 3" xfId="28787"/>
    <cellStyle name="Note 7 2 3 9 4" xfId="50859"/>
    <cellStyle name="Note 7 2 4" xfId="28788"/>
    <cellStyle name="Note 7 2 4 10" xfId="28789"/>
    <cellStyle name="Note 7 2 4 10 2" xfId="28790"/>
    <cellStyle name="Note 7 2 4 10 3" xfId="28791"/>
    <cellStyle name="Note 7 2 4 10 4" xfId="50860"/>
    <cellStyle name="Note 7 2 4 11" xfId="28792"/>
    <cellStyle name="Note 7 2 4 11 2" xfId="28793"/>
    <cellStyle name="Note 7 2 4 11 3" xfId="28794"/>
    <cellStyle name="Note 7 2 4 11 4" xfId="50861"/>
    <cellStyle name="Note 7 2 4 12" xfId="28795"/>
    <cellStyle name="Note 7 2 4 12 2" xfId="28796"/>
    <cellStyle name="Note 7 2 4 12 3" xfId="28797"/>
    <cellStyle name="Note 7 2 4 12 4" xfId="50862"/>
    <cellStyle name="Note 7 2 4 13" xfId="28798"/>
    <cellStyle name="Note 7 2 4 13 2" xfId="28799"/>
    <cellStyle name="Note 7 2 4 13 3" xfId="28800"/>
    <cellStyle name="Note 7 2 4 13 4" xfId="50863"/>
    <cellStyle name="Note 7 2 4 14" xfId="28801"/>
    <cellStyle name="Note 7 2 4 14 2" xfId="28802"/>
    <cellStyle name="Note 7 2 4 14 3" xfId="28803"/>
    <cellStyle name="Note 7 2 4 14 4" xfId="50864"/>
    <cellStyle name="Note 7 2 4 15" xfId="28804"/>
    <cellStyle name="Note 7 2 4 15 2" xfId="28805"/>
    <cellStyle name="Note 7 2 4 15 3" xfId="28806"/>
    <cellStyle name="Note 7 2 4 15 4" xfId="50865"/>
    <cellStyle name="Note 7 2 4 16" xfId="28807"/>
    <cellStyle name="Note 7 2 4 16 2" xfId="28808"/>
    <cellStyle name="Note 7 2 4 16 3" xfId="28809"/>
    <cellStyle name="Note 7 2 4 16 4" xfId="50866"/>
    <cellStyle name="Note 7 2 4 17" xfId="28810"/>
    <cellStyle name="Note 7 2 4 17 2" xfId="28811"/>
    <cellStyle name="Note 7 2 4 17 3" xfId="28812"/>
    <cellStyle name="Note 7 2 4 17 4" xfId="50867"/>
    <cellStyle name="Note 7 2 4 18" xfId="28813"/>
    <cellStyle name="Note 7 2 4 18 2" xfId="28814"/>
    <cellStyle name="Note 7 2 4 18 3" xfId="28815"/>
    <cellStyle name="Note 7 2 4 18 4" xfId="50868"/>
    <cellStyle name="Note 7 2 4 19" xfId="28816"/>
    <cellStyle name="Note 7 2 4 19 2" xfId="28817"/>
    <cellStyle name="Note 7 2 4 19 3" xfId="28818"/>
    <cellStyle name="Note 7 2 4 19 4" xfId="50869"/>
    <cellStyle name="Note 7 2 4 2" xfId="28819"/>
    <cellStyle name="Note 7 2 4 2 2" xfId="28820"/>
    <cellStyle name="Note 7 2 4 2 3" xfId="28821"/>
    <cellStyle name="Note 7 2 4 2 4" xfId="50870"/>
    <cellStyle name="Note 7 2 4 20" xfId="28822"/>
    <cellStyle name="Note 7 2 4 20 2" xfId="28823"/>
    <cellStyle name="Note 7 2 4 20 3" xfId="50871"/>
    <cellStyle name="Note 7 2 4 20 4" xfId="50872"/>
    <cellStyle name="Note 7 2 4 21" xfId="50873"/>
    <cellStyle name="Note 7 2 4 22" xfId="50874"/>
    <cellStyle name="Note 7 2 4 3" xfId="28824"/>
    <cellStyle name="Note 7 2 4 3 2" xfId="28825"/>
    <cellStyle name="Note 7 2 4 3 3" xfId="28826"/>
    <cellStyle name="Note 7 2 4 3 4" xfId="50875"/>
    <cellStyle name="Note 7 2 4 4" xfId="28827"/>
    <cellStyle name="Note 7 2 4 4 2" xfId="28828"/>
    <cellStyle name="Note 7 2 4 4 3" xfId="28829"/>
    <cellStyle name="Note 7 2 4 4 4" xfId="50876"/>
    <cellStyle name="Note 7 2 4 5" xfId="28830"/>
    <cellStyle name="Note 7 2 4 5 2" xfId="28831"/>
    <cellStyle name="Note 7 2 4 5 3" xfId="28832"/>
    <cellStyle name="Note 7 2 4 5 4" xfId="50877"/>
    <cellStyle name="Note 7 2 4 6" xfId="28833"/>
    <cellStyle name="Note 7 2 4 6 2" xfId="28834"/>
    <cellStyle name="Note 7 2 4 6 3" xfId="28835"/>
    <cellStyle name="Note 7 2 4 6 4" xfId="50878"/>
    <cellStyle name="Note 7 2 4 7" xfId="28836"/>
    <cellStyle name="Note 7 2 4 7 2" xfId="28837"/>
    <cellStyle name="Note 7 2 4 7 3" xfId="28838"/>
    <cellStyle name="Note 7 2 4 7 4" xfId="50879"/>
    <cellStyle name="Note 7 2 4 8" xfId="28839"/>
    <cellStyle name="Note 7 2 4 8 2" xfId="28840"/>
    <cellStyle name="Note 7 2 4 8 3" xfId="28841"/>
    <cellStyle name="Note 7 2 4 8 4" xfId="50880"/>
    <cellStyle name="Note 7 2 4 9" xfId="28842"/>
    <cellStyle name="Note 7 2 4 9 2" xfId="28843"/>
    <cellStyle name="Note 7 2 4 9 3" xfId="28844"/>
    <cellStyle name="Note 7 2 4 9 4" xfId="50881"/>
    <cellStyle name="Note 7 2 5" xfId="28845"/>
    <cellStyle name="Note 7 2 5 10" xfId="28846"/>
    <cellStyle name="Note 7 2 5 10 2" xfId="28847"/>
    <cellStyle name="Note 7 2 5 10 3" xfId="28848"/>
    <cellStyle name="Note 7 2 5 10 4" xfId="50882"/>
    <cellStyle name="Note 7 2 5 11" xfId="28849"/>
    <cellStyle name="Note 7 2 5 11 2" xfId="28850"/>
    <cellStyle name="Note 7 2 5 11 3" xfId="28851"/>
    <cellStyle name="Note 7 2 5 11 4" xfId="50883"/>
    <cellStyle name="Note 7 2 5 12" xfId="28852"/>
    <cellStyle name="Note 7 2 5 12 2" xfId="28853"/>
    <cellStyle name="Note 7 2 5 12 3" xfId="28854"/>
    <cellStyle name="Note 7 2 5 12 4" xfId="50884"/>
    <cellStyle name="Note 7 2 5 13" xfId="28855"/>
    <cellStyle name="Note 7 2 5 13 2" xfId="28856"/>
    <cellStyle name="Note 7 2 5 13 3" xfId="28857"/>
    <cellStyle name="Note 7 2 5 13 4" xfId="50885"/>
    <cellStyle name="Note 7 2 5 14" xfId="28858"/>
    <cellStyle name="Note 7 2 5 14 2" xfId="28859"/>
    <cellStyle name="Note 7 2 5 14 3" xfId="28860"/>
    <cellStyle name="Note 7 2 5 14 4" xfId="50886"/>
    <cellStyle name="Note 7 2 5 15" xfId="28861"/>
    <cellStyle name="Note 7 2 5 15 2" xfId="28862"/>
    <cellStyle name="Note 7 2 5 15 3" xfId="28863"/>
    <cellStyle name="Note 7 2 5 15 4" xfId="50887"/>
    <cellStyle name="Note 7 2 5 16" xfId="28864"/>
    <cellStyle name="Note 7 2 5 16 2" xfId="28865"/>
    <cellStyle name="Note 7 2 5 16 3" xfId="28866"/>
    <cellStyle name="Note 7 2 5 16 4" xfId="50888"/>
    <cellStyle name="Note 7 2 5 17" xfId="28867"/>
    <cellStyle name="Note 7 2 5 17 2" xfId="28868"/>
    <cellStyle name="Note 7 2 5 17 3" xfId="28869"/>
    <cellStyle name="Note 7 2 5 17 4" xfId="50889"/>
    <cellStyle name="Note 7 2 5 18" xfId="28870"/>
    <cellStyle name="Note 7 2 5 18 2" xfId="28871"/>
    <cellStyle name="Note 7 2 5 18 3" xfId="28872"/>
    <cellStyle name="Note 7 2 5 18 4" xfId="50890"/>
    <cellStyle name="Note 7 2 5 19" xfId="28873"/>
    <cellStyle name="Note 7 2 5 19 2" xfId="28874"/>
    <cellStyle name="Note 7 2 5 19 3" xfId="28875"/>
    <cellStyle name="Note 7 2 5 19 4" xfId="50891"/>
    <cellStyle name="Note 7 2 5 2" xfId="28876"/>
    <cellStyle name="Note 7 2 5 2 2" xfId="28877"/>
    <cellStyle name="Note 7 2 5 2 3" xfId="28878"/>
    <cellStyle name="Note 7 2 5 2 4" xfId="50892"/>
    <cellStyle name="Note 7 2 5 20" xfId="28879"/>
    <cellStyle name="Note 7 2 5 20 2" xfId="28880"/>
    <cellStyle name="Note 7 2 5 20 3" xfId="50893"/>
    <cellStyle name="Note 7 2 5 20 4" xfId="50894"/>
    <cellStyle name="Note 7 2 5 21" xfId="50895"/>
    <cellStyle name="Note 7 2 5 22" xfId="50896"/>
    <cellStyle name="Note 7 2 5 3" xfId="28881"/>
    <cellStyle name="Note 7 2 5 3 2" xfId="28882"/>
    <cellStyle name="Note 7 2 5 3 3" xfId="28883"/>
    <cellStyle name="Note 7 2 5 3 4" xfId="50897"/>
    <cellStyle name="Note 7 2 5 4" xfId="28884"/>
    <cellStyle name="Note 7 2 5 4 2" xfId="28885"/>
    <cellStyle name="Note 7 2 5 4 3" xfId="28886"/>
    <cellStyle name="Note 7 2 5 4 4" xfId="50898"/>
    <cellStyle name="Note 7 2 5 5" xfId="28887"/>
    <cellStyle name="Note 7 2 5 5 2" xfId="28888"/>
    <cellStyle name="Note 7 2 5 5 3" xfId="28889"/>
    <cellStyle name="Note 7 2 5 5 4" xfId="50899"/>
    <cellStyle name="Note 7 2 5 6" xfId="28890"/>
    <cellStyle name="Note 7 2 5 6 2" xfId="28891"/>
    <cellStyle name="Note 7 2 5 6 3" xfId="28892"/>
    <cellStyle name="Note 7 2 5 6 4" xfId="50900"/>
    <cellStyle name="Note 7 2 5 7" xfId="28893"/>
    <cellStyle name="Note 7 2 5 7 2" xfId="28894"/>
    <cellStyle name="Note 7 2 5 7 3" xfId="28895"/>
    <cellStyle name="Note 7 2 5 7 4" xfId="50901"/>
    <cellStyle name="Note 7 2 5 8" xfId="28896"/>
    <cellStyle name="Note 7 2 5 8 2" xfId="28897"/>
    <cellStyle name="Note 7 2 5 8 3" xfId="28898"/>
    <cellStyle name="Note 7 2 5 8 4" xfId="50902"/>
    <cellStyle name="Note 7 2 5 9" xfId="28899"/>
    <cellStyle name="Note 7 2 5 9 2" xfId="28900"/>
    <cellStyle name="Note 7 2 5 9 3" xfId="28901"/>
    <cellStyle name="Note 7 2 5 9 4" xfId="50903"/>
    <cellStyle name="Note 7 2 6" xfId="28902"/>
    <cellStyle name="Note 7 2 6 2" xfId="28903"/>
    <cellStyle name="Note 7 2 6 3" xfId="28904"/>
    <cellStyle name="Note 7 2 6 4" xfId="50904"/>
    <cellStyle name="Note 7 2 7" xfId="28905"/>
    <cellStyle name="Note 7 2 7 2" xfId="28906"/>
    <cellStyle name="Note 7 2 7 3" xfId="28907"/>
    <cellStyle name="Note 7 2 7 4" xfId="50905"/>
    <cellStyle name="Note 7 2 8" xfId="28908"/>
    <cellStyle name="Note 7 2 8 2" xfId="28909"/>
    <cellStyle name="Note 7 2 8 3" xfId="28910"/>
    <cellStyle name="Note 7 2 8 4" xfId="50906"/>
    <cellStyle name="Note 7 2 9" xfId="28911"/>
    <cellStyle name="Note 7 2 9 2" xfId="28912"/>
    <cellStyle name="Note 7 2 9 3" xfId="28913"/>
    <cellStyle name="Note 7 2 9 4" xfId="50907"/>
    <cellStyle name="Note 7 3" xfId="28914"/>
    <cellStyle name="Note 7 3 2" xfId="28915"/>
    <cellStyle name="Note 7 3 2 10" xfId="28916"/>
    <cellStyle name="Note 7 3 2 10 2" xfId="28917"/>
    <cellStyle name="Note 7 3 2 10 3" xfId="28918"/>
    <cellStyle name="Note 7 3 2 10 4" xfId="50908"/>
    <cellStyle name="Note 7 3 2 11" xfId="28919"/>
    <cellStyle name="Note 7 3 2 11 2" xfId="28920"/>
    <cellStyle name="Note 7 3 2 11 3" xfId="28921"/>
    <cellStyle name="Note 7 3 2 11 4" xfId="50909"/>
    <cellStyle name="Note 7 3 2 12" xfId="28922"/>
    <cellStyle name="Note 7 3 2 12 2" xfId="28923"/>
    <cellStyle name="Note 7 3 2 12 3" xfId="28924"/>
    <cellStyle name="Note 7 3 2 12 4" xfId="50910"/>
    <cellStyle name="Note 7 3 2 13" xfId="28925"/>
    <cellStyle name="Note 7 3 2 13 2" xfId="28926"/>
    <cellStyle name="Note 7 3 2 13 3" xfId="28927"/>
    <cellStyle name="Note 7 3 2 13 4" xfId="50911"/>
    <cellStyle name="Note 7 3 2 14" xfId="28928"/>
    <cellStyle name="Note 7 3 2 14 2" xfId="28929"/>
    <cellStyle name="Note 7 3 2 14 3" xfId="28930"/>
    <cellStyle name="Note 7 3 2 14 4" xfId="50912"/>
    <cellStyle name="Note 7 3 2 15" xfId="28931"/>
    <cellStyle name="Note 7 3 2 15 2" xfId="28932"/>
    <cellStyle name="Note 7 3 2 15 3" xfId="28933"/>
    <cellStyle name="Note 7 3 2 15 4" xfId="50913"/>
    <cellStyle name="Note 7 3 2 16" xfId="28934"/>
    <cellStyle name="Note 7 3 2 16 2" xfId="28935"/>
    <cellStyle name="Note 7 3 2 16 3" xfId="28936"/>
    <cellStyle name="Note 7 3 2 16 4" xfId="50914"/>
    <cellStyle name="Note 7 3 2 17" xfId="28937"/>
    <cellStyle name="Note 7 3 2 17 2" xfId="28938"/>
    <cellStyle name="Note 7 3 2 17 3" xfId="28939"/>
    <cellStyle name="Note 7 3 2 17 4" xfId="50915"/>
    <cellStyle name="Note 7 3 2 18" xfId="28940"/>
    <cellStyle name="Note 7 3 2 18 2" xfId="28941"/>
    <cellStyle name="Note 7 3 2 18 3" xfId="28942"/>
    <cellStyle name="Note 7 3 2 18 4" xfId="50916"/>
    <cellStyle name="Note 7 3 2 19" xfId="28943"/>
    <cellStyle name="Note 7 3 2 19 2" xfId="28944"/>
    <cellStyle name="Note 7 3 2 19 3" xfId="28945"/>
    <cellStyle name="Note 7 3 2 19 4" xfId="50917"/>
    <cellStyle name="Note 7 3 2 2" xfId="28946"/>
    <cellStyle name="Note 7 3 2 2 2" xfId="28947"/>
    <cellStyle name="Note 7 3 2 2 3" xfId="28948"/>
    <cellStyle name="Note 7 3 2 2 4" xfId="50918"/>
    <cellStyle name="Note 7 3 2 20" xfId="28949"/>
    <cellStyle name="Note 7 3 2 20 2" xfId="28950"/>
    <cellStyle name="Note 7 3 2 20 3" xfId="50919"/>
    <cellStyle name="Note 7 3 2 20 4" xfId="50920"/>
    <cellStyle name="Note 7 3 2 21" xfId="50921"/>
    <cellStyle name="Note 7 3 2 22" xfId="50922"/>
    <cellStyle name="Note 7 3 2 3" xfId="28951"/>
    <cellStyle name="Note 7 3 2 3 2" xfId="28952"/>
    <cellStyle name="Note 7 3 2 3 3" xfId="28953"/>
    <cellStyle name="Note 7 3 2 3 4" xfId="50923"/>
    <cellStyle name="Note 7 3 2 4" xfId="28954"/>
    <cellStyle name="Note 7 3 2 4 2" xfId="28955"/>
    <cellStyle name="Note 7 3 2 4 3" xfId="28956"/>
    <cellStyle name="Note 7 3 2 4 4" xfId="50924"/>
    <cellStyle name="Note 7 3 2 5" xfId="28957"/>
    <cellStyle name="Note 7 3 2 5 2" xfId="28958"/>
    <cellStyle name="Note 7 3 2 5 3" xfId="28959"/>
    <cellStyle name="Note 7 3 2 5 4" xfId="50925"/>
    <cellStyle name="Note 7 3 2 6" xfId="28960"/>
    <cellStyle name="Note 7 3 2 6 2" xfId="28961"/>
    <cellStyle name="Note 7 3 2 6 3" xfId="28962"/>
    <cellStyle name="Note 7 3 2 6 4" xfId="50926"/>
    <cellStyle name="Note 7 3 2 7" xfId="28963"/>
    <cellStyle name="Note 7 3 2 7 2" xfId="28964"/>
    <cellStyle name="Note 7 3 2 7 3" xfId="28965"/>
    <cellStyle name="Note 7 3 2 7 4" xfId="50927"/>
    <cellStyle name="Note 7 3 2 8" xfId="28966"/>
    <cellStyle name="Note 7 3 2 8 2" xfId="28967"/>
    <cellStyle name="Note 7 3 2 8 3" xfId="28968"/>
    <cellStyle name="Note 7 3 2 8 4" xfId="50928"/>
    <cellStyle name="Note 7 3 2 9" xfId="28969"/>
    <cellStyle name="Note 7 3 2 9 2" xfId="28970"/>
    <cellStyle name="Note 7 3 2 9 3" xfId="28971"/>
    <cellStyle name="Note 7 3 2 9 4" xfId="50929"/>
    <cellStyle name="Note 7 3 3" xfId="50930"/>
    <cellStyle name="Note 7 4" xfId="28972"/>
    <cellStyle name="Note 7 4 2" xfId="28973"/>
    <cellStyle name="Note 7 4 2 10" xfId="28974"/>
    <cellStyle name="Note 7 4 2 10 2" xfId="28975"/>
    <cellStyle name="Note 7 4 2 10 3" xfId="28976"/>
    <cellStyle name="Note 7 4 2 10 4" xfId="50931"/>
    <cellStyle name="Note 7 4 2 11" xfId="28977"/>
    <cellStyle name="Note 7 4 2 11 2" xfId="28978"/>
    <cellStyle name="Note 7 4 2 11 3" xfId="28979"/>
    <cellStyle name="Note 7 4 2 11 4" xfId="50932"/>
    <cellStyle name="Note 7 4 2 12" xfId="28980"/>
    <cellStyle name="Note 7 4 2 12 2" xfId="28981"/>
    <cellStyle name="Note 7 4 2 12 3" xfId="28982"/>
    <cellStyle name="Note 7 4 2 12 4" xfId="50933"/>
    <cellStyle name="Note 7 4 2 13" xfId="28983"/>
    <cellStyle name="Note 7 4 2 13 2" xfId="28984"/>
    <cellStyle name="Note 7 4 2 13 3" xfId="28985"/>
    <cellStyle name="Note 7 4 2 13 4" xfId="50934"/>
    <cellStyle name="Note 7 4 2 14" xfId="28986"/>
    <cellStyle name="Note 7 4 2 14 2" xfId="28987"/>
    <cellStyle name="Note 7 4 2 14 3" xfId="28988"/>
    <cellStyle name="Note 7 4 2 14 4" xfId="50935"/>
    <cellStyle name="Note 7 4 2 15" xfId="28989"/>
    <cellStyle name="Note 7 4 2 15 2" xfId="28990"/>
    <cellStyle name="Note 7 4 2 15 3" xfId="28991"/>
    <cellStyle name="Note 7 4 2 15 4" xfId="50936"/>
    <cellStyle name="Note 7 4 2 16" xfId="28992"/>
    <cellStyle name="Note 7 4 2 16 2" xfId="28993"/>
    <cellStyle name="Note 7 4 2 16 3" xfId="28994"/>
    <cellStyle name="Note 7 4 2 16 4" xfId="50937"/>
    <cellStyle name="Note 7 4 2 17" xfId="28995"/>
    <cellStyle name="Note 7 4 2 17 2" xfId="28996"/>
    <cellStyle name="Note 7 4 2 17 3" xfId="28997"/>
    <cellStyle name="Note 7 4 2 17 4" xfId="50938"/>
    <cellStyle name="Note 7 4 2 18" xfId="28998"/>
    <cellStyle name="Note 7 4 2 18 2" xfId="28999"/>
    <cellStyle name="Note 7 4 2 18 3" xfId="29000"/>
    <cellStyle name="Note 7 4 2 18 4" xfId="50939"/>
    <cellStyle name="Note 7 4 2 19" xfId="29001"/>
    <cellStyle name="Note 7 4 2 19 2" xfId="29002"/>
    <cellStyle name="Note 7 4 2 19 3" xfId="29003"/>
    <cellStyle name="Note 7 4 2 19 4" xfId="50940"/>
    <cellStyle name="Note 7 4 2 2" xfId="29004"/>
    <cellStyle name="Note 7 4 2 2 2" xfId="29005"/>
    <cellStyle name="Note 7 4 2 2 3" xfId="29006"/>
    <cellStyle name="Note 7 4 2 2 4" xfId="50941"/>
    <cellStyle name="Note 7 4 2 20" xfId="29007"/>
    <cellStyle name="Note 7 4 2 20 2" xfId="29008"/>
    <cellStyle name="Note 7 4 2 20 3" xfId="50942"/>
    <cellStyle name="Note 7 4 2 20 4" xfId="50943"/>
    <cellStyle name="Note 7 4 2 21" xfId="50944"/>
    <cellStyle name="Note 7 4 2 22" xfId="50945"/>
    <cellStyle name="Note 7 4 2 3" xfId="29009"/>
    <cellStyle name="Note 7 4 2 3 2" xfId="29010"/>
    <cellStyle name="Note 7 4 2 3 3" xfId="29011"/>
    <cellStyle name="Note 7 4 2 3 4" xfId="50946"/>
    <cellStyle name="Note 7 4 2 4" xfId="29012"/>
    <cellStyle name="Note 7 4 2 4 2" xfId="29013"/>
    <cellStyle name="Note 7 4 2 4 3" xfId="29014"/>
    <cellStyle name="Note 7 4 2 4 4" xfId="50947"/>
    <cellStyle name="Note 7 4 2 5" xfId="29015"/>
    <cellStyle name="Note 7 4 2 5 2" xfId="29016"/>
    <cellStyle name="Note 7 4 2 5 3" xfId="29017"/>
    <cellStyle name="Note 7 4 2 5 4" xfId="50948"/>
    <cellStyle name="Note 7 4 2 6" xfId="29018"/>
    <cellStyle name="Note 7 4 2 6 2" xfId="29019"/>
    <cellStyle name="Note 7 4 2 6 3" xfId="29020"/>
    <cellStyle name="Note 7 4 2 6 4" xfId="50949"/>
    <cellStyle name="Note 7 4 2 7" xfId="29021"/>
    <cellStyle name="Note 7 4 2 7 2" xfId="29022"/>
    <cellStyle name="Note 7 4 2 7 3" xfId="29023"/>
    <cellStyle name="Note 7 4 2 7 4" xfId="50950"/>
    <cellStyle name="Note 7 4 2 8" xfId="29024"/>
    <cellStyle name="Note 7 4 2 8 2" xfId="29025"/>
    <cellStyle name="Note 7 4 2 8 3" xfId="29026"/>
    <cellStyle name="Note 7 4 2 8 4" xfId="50951"/>
    <cellStyle name="Note 7 4 2 9" xfId="29027"/>
    <cellStyle name="Note 7 4 2 9 2" xfId="29028"/>
    <cellStyle name="Note 7 4 2 9 3" xfId="29029"/>
    <cellStyle name="Note 7 4 2 9 4" xfId="50952"/>
    <cellStyle name="Note 7 4 3" xfId="50953"/>
    <cellStyle name="Note 7 5" xfId="29030"/>
    <cellStyle name="Note 7 5 2" xfId="29031"/>
    <cellStyle name="Note 7 5 2 10" xfId="29032"/>
    <cellStyle name="Note 7 5 2 10 2" xfId="29033"/>
    <cellStyle name="Note 7 5 2 10 3" xfId="29034"/>
    <cellStyle name="Note 7 5 2 10 4" xfId="50954"/>
    <cellStyle name="Note 7 5 2 11" xfId="29035"/>
    <cellStyle name="Note 7 5 2 11 2" xfId="29036"/>
    <cellStyle name="Note 7 5 2 11 3" xfId="29037"/>
    <cellStyle name="Note 7 5 2 11 4" xfId="50955"/>
    <cellStyle name="Note 7 5 2 12" xfId="29038"/>
    <cellStyle name="Note 7 5 2 12 2" xfId="29039"/>
    <cellStyle name="Note 7 5 2 12 3" xfId="29040"/>
    <cellStyle name="Note 7 5 2 12 4" xfId="50956"/>
    <cellStyle name="Note 7 5 2 13" xfId="29041"/>
    <cellStyle name="Note 7 5 2 13 2" xfId="29042"/>
    <cellStyle name="Note 7 5 2 13 3" xfId="29043"/>
    <cellStyle name="Note 7 5 2 13 4" xfId="50957"/>
    <cellStyle name="Note 7 5 2 14" xfId="29044"/>
    <cellStyle name="Note 7 5 2 14 2" xfId="29045"/>
    <cellStyle name="Note 7 5 2 14 3" xfId="29046"/>
    <cellStyle name="Note 7 5 2 14 4" xfId="50958"/>
    <cellStyle name="Note 7 5 2 15" xfId="29047"/>
    <cellStyle name="Note 7 5 2 15 2" xfId="29048"/>
    <cellStyle name="Note 7 5 2 15 3" xfId="29049"/>
    <cellStyle name="Note 7 5 2 15 4" xfId="50959"/>
    <cellStyle name="Note 7 5 2 16" xfId="29050"/>
    <cellStyle name="Note 7 5 2 16 2" xfId="29051"/>
    <cellStyle name="Note 7 5 2 16 3" xfId="29052"/>
    <cellStyle name="Note 7 5 2 16 4" xfId="50960"/>
    <cellStyle name="Note 7 5 2 17" xfId="29053"/>
    <cellStyle name="Note 7 5 2 17 2" xfId="29054"/>
    <cellStyle name="Note 7 5 2 17 3" xfId="29055"/>
    <cellStyle name="Note 7 5 2 17 4" xfId="50961"/>
    <cellStyle name="Note 7 5 2 18" xfId="29056"/>
    <cellStyle name="Note 7 5 2 18 2" xfId="29057"/>
    <cellStyle name="Note 7 5 2 18 3" xfId="29058"/>
    <cellStyle name="Note 7 5 2 18 4" xfId="50962"/>
    <cellStyle name="Note 7 5 2 19" xfId="29059"/>
    <cellStyle name="Note 7 5 2 19 2" xfId="29060"/>
    <cellStyle name="Note 7 5 2 19 3" xfId="29061"/>
    <cellStyle name="Note 7 5 2 19 4" xfId="50963"/>
    <cellStyle name="Note 7 5 2 2" xfId="29062"/>
    <cellStyle name="Note 7 5 2 2 2" xfId="29063"/>
    <cellStyle name="Note 7 5 2 2 3" xfId="29064"/>
    <cellStyle name="Note 7 5 2 2 4" xfId="50964"/>
    <cellStyle name="Note 7 5 2 20" xfId="29065"/>
    <cellStyle name="Note 7 5 2 20 2" xfId="29066"/>
    <cellStyle name="Note 7 5 2 20 3" xfId="50965"/>
    <cellStyle name="Note 7 5 2 20 4" xfId="50966"/>
    <cellStyle name="Note 7 5 2 21" xfId="50967"/>
    <cellStyle name="Note 7 5 2 22" xfId="50968"/>
    <cellStyle name="Note 7 5 2 3" xfId="29067"/>
    <cellStyle name="Note 7 5 2 3 2" xfId="29068"/>
    <cellStyle name="Note 7 5 2 3 3" xfId="29069"/>
    <cellStyle name="Note 7 5 2 3 4" xfId="50969"/>
    <cellStyle name="Note 7 5 2 4" xfId="29070"/>
    <cellStyle name="Note 7 5 2 4 2" xfId="29071"/>
    <cellStyle name="Note 7 5 2 4 3" xfId="29072"/>
    <cellStyle name="Note 7 5 2 4 4" xfId="50970"/>
    <cellStyle name="Note 7 5 2 5" xfId="29073"/>
    <cellStyle name="Note 7 5 2 5 2" xfId="29074"/>
    <cellStyle name="Note 7 5 2 5 3" xfId="29075"/>
    <cellStyle name="Note 7 5 2 5 4" xfId="50971"/>
    <cellStyle name="Note 7 5 2 6" xfId="29076"/>
    <cellStyle name="Note 7 5 2 6 2" xfId="29077"/>
    <cellStyle name="Note 7 5 2 6 3" xfId="29078"/>
    <cellStyle name="Note 7 5 2 6 4" xfId="50972"/>
    <cellStyle name="Note 7 5 2 7" xfId="29079"/>
    <cellStyle name="Note 7 5 2 7 2" xfId="29080"/>
    <cellStyle name="Note 7 5 2 7 3" xfId="29081"/>
    <cellStyle name="Note 7 5 2 7 4" xfId="50973"/>
    <cellStyle name="Note 7 5 2 8" xfId="29082"/>
    <cellStyle name="Note 7 5 2 8 2" xfId="29083"/>
    <cellStyle name="Note 7 5 2 8 3" xfId="29084"/>
    <cellStyle name="Note 7 5 2 8 4" xfId="50974"/>
    <cellStyle name="Note 7 5 2 9" xfId="29085"/>
    <cellStyle name="Note 7 5 2 9 2" xfId="29086"/>
    <cellStyle name="Note 7 5 2 9 3" xfId="29087"/>
    <cellStyle name="Note 7 5 2 9 4" xfId="50975"/>
    <cellStyle name="Note 7 5 3" xfId="50976"/>
    <cellStyle name="Note 7 6" xfId="29088"/>
    <cellStyle name="Note 7 6 10" xfId="29089"/>
    <cellStyle name="Note 7 6 10 2" xfId="29090"/>
    <cellStyle name="Note 7 6 10 3" xfId="29091"/>
    <cellStyle name="Note 7 6 10 4" xfId="50977"/>
    <cellStyle name="Note 7 6 11" xfId="29092"/>
    <cellStyle name="Note 7 6 11 2" xfId="29093"/>
    <cellStyle name="Note 7 6 11 3" xfId="29094"/>
    <cellStyle name="Note 7 6 11 4" xfId="50978"/>
    <cellStyle name="Note 7 6 12" xfId="29095"/>
    <cellStyle name="Note 7 6 12 2" xfId="29096"/>
    <cellStyle name="Note 7 6 12 3" xfId="29097"/>
    <cellStyle name="Note 7 6 12 4" xfId="50979"/>
    <cellStyle name="Note 7 6 13" xfId="29098"/>
    <cellStyle name="Note 7 6 13 2" xfId="29099"/>
    <cellStyle name="Note 7 6 13 3" xfId="29100"/>
    <cellStyle name="Note 7 6 13 4" xfId="50980"/>
    <cellStyle name="Note 7 6 14" xfId="29101"/>
    <cellStyle name="Note 7 6 14 2" xfId="29102"/>
    <cellStyle name="Note 7 6 14 3" xfId="29103"/>
    <cellStyle name="Note 7 6 14 4" xfId="50981"/>
    <cellStyle name="Note 7 6 15" xfId="29104"/>
    <cellStyle name="Note 7 6 15 2" xfId="29105"/>
    <cellStyle name="Note 7 6 15 3" xfId="29106"/>
    <cellStyle name="Note 7 6 15 4" xfId="50982"/>
    <cellStyle name="Note 7 6 16" xfId="29107"/>
    <cellStyle name="Note 7 6 16 2" xfId="29108"/>
    <cellStyle name="Note 7 6 16 3" xfId="29109"/>
    <cellStyle name="Note 7 6 16 4" xfId="50983"/>
    <cellStyle name="Note 7 6 17" xfId="29110"/>
    <cellStyle name="Note 7 6 17 2" xfId="29111"/>
    <cellStyle name="Note 7 6 17 3" xfId="29112"/>
    <cellStyle name="Note 7 6 17 4" xfId="50984"/>
    <cellStyle name="Note 7 6 18" xfId="29113"/>
    <cellStyle name="Note 7 6 18 2" xfId="29114"/>
    <cellStyle name="Note 7 6 18 3" xfId="29115"/>
    <cellStyle name="Note 7 6 18 4" xfId="50985"/>
    <cellStyle name="Note 7 6 19" xfId="29116"/>
    <cellStyle name="Note 7 6 19 2" xfId="29117"/>
    <cellStyle name="Note 7 6 19 3" xfId="29118"/>
    <cellStyle name="Note 7 6 19 4" xfId="50986"/>
    <cellStyle name="Note 7 6 2" xfId="29119"/>
    <cellStyle name="Note 7 6 2 2" xfId="29120"/>
    <cellStyle name="Note 7 6 2 3" xfId="29121"/>
    <cellStyle name="Note 7 6 2 4" xfId="50987"/>
    <cellStyle name="Note 7 6 20" xfId="29122"/>
    <cellStyle name="Note 7 6 20 2" xfId="29123"/>
    <cellStyle name="Note 7 6 20 3" xfId="50988"/>
    <cellStyle name="Note 7 6 20 4" xfId="50989"/>
    <cellStyle name="Note 7 6 21" xfId="50990"/>
    <cellStyle name="Note 7 6 22" xfId="50991"/>
    <cellStyle name="Note 7 6 3" xfId="29124"/>
    <cellStyle name="Note 7 6 3 2" xfId="29125"/>
    <cellStyle name="Note 7 6 3 3" xfId="29126"/>
    <cellStyle name="Note 7 6 3 4" xfId="50992"/>
    <cellStyle name="Note 7 6 4" xfId="29127"/>
    <cellStyle name="Note 7 6 4 2" xfId="29128"/>
    <cellStyle name="Note 7 6 4 3" xfId="29129"/>
    <cellStyle name="Note 7 6 4 4" xfId="50993"/>
    <cellStyle name="Note 7 6 5" xfId="29130"/>
    <cellStyle name="Note 7 6 5 2" xfId="29131"/>
    <cellStyle name="Note 7 6 5 3" xfId="29132"/>
    <cellStyle name="Note 7 6 5 4" xfId="50994"/>
    <cellStyle name="Note 7 6 6" xfId="29133"/>
    <cellStyle name="Note 7 6 6 2" xfId="29134"/>
    <cellStyle name="Note 7 6 6 3" xfId="29135"/>
    <cellStyle name="Note 7 6 6 4" xfId="50995"/>
    <cellStyle name="Note 7 6 7" xfId="29136"/>
    <cellStyle name="Note 7 6 7 2" xfId="29137"/>
    <cellStyle name="Note 7 6 7 3" xfId="29138"/>
    <cellStyle name="Note 7 6 7 4" xfId="50996"/>
    <cellStyle name="Note 7 6 8" xfId="29139"/>
    <cellStyle name="Note 7 6 8 2" xfId="29140"/>
    <cellStyle name="Note 7 6 8 3" xfId="29141"/>
    <cellStyle name="Note 7 6 8 4" xfId="50997"/>
    <cellStyle name="Note 7 6 9" xfId="29142"/>
    <cellStyle name="Note 7 6 9 2" xfId="29143"/>
    <cellStyle name="Note 7 6 9 3" xfId="29144"/>
    <cellStyle name="Note 7 6 9 4" xfId="50998"/>
    <cellStyle name="Note 7 7" xfId="29145"/>
    <cellStyle name="Note 7 7 10" xfId="29146"/>
    <cellStyle name="Note 7 7 10 2" xfId="29147"/>
    <cellStyle name="Note 7 7 10 3" xfId="29148"/>
    <cellStyle name="Note 7 7 10 4" xfId="50999"/>
    <cellStyle name="Note 7 7 11" xfId="29149"/>
    <cellStyle name="Note 7 7 11 2" xfId="29150"/>
    <cellStyle name="Note 7 7 11 3" xfId="29151"/>
    <cellStyle name="Note 7 7 11 4" xfId="51000"/>
    <cellStyle name="Note 7 7 12" xfId="29152"/>
    <cellStyle name="Note 7 7 12 2" xfId="29153"/>
    <cellStyle name="Note 7 7 12 3" xfId="29154"/>
    <cellStyle name="Note 7 7 12 4" xfId="51001"/>
    <cellStyle name="Note 7 7 13" xfId="29155"/>
    <cellStyle name="Note 7 7 13 2" xfId="29156"/>
    <cellStyle name="Note 7 7 13 3" xfId="29157"/>
    <cellStyle name="Note 7 7 13 4" xfId="51002"/>
    <cellStyle name="Note 7 7 14" xfId="29158"/>
    <cellStyle name="Note 7 7 14 2" xfId="29159"/>
    <cellStyle name="Note 7 7 14 3" xfId="29160"/>
    <cellStyle name="Note 7 7 14 4" xfId="51003"/>
    <cellStyle name="Note 7 7 15" xfId="29161"/>
    <cellStyle name="Note 7 7 15 2" xfId="29162"/>
    <cellStyle name="Note 7 7 15 3" xfId="29163"/>
    <cellStyle name="Note 7 7 15 4" xfId="51004"/>
    <cellStyle name="Note 7 7 16" xfId="29164"/>
    <cellStyle name="Note 7 7 16 2" xfId="29165"/>
    <cellStyle name="Note 7 7 16 3" xfId="29166"/>
    <cellStyle name="Note 7 7 16 4" xfId="51005"/>
    <cellStyle name="Note 7 7 17" xfId="29167"/>
    <cellStyle name="Note 7 7 17 2" xfId="29168"/>
    <cellStyle name="Note 7 7 17 3" xfId="29169"/>
    <cellStyle name="Note 7 7 17 4" xfId="51006"/>
    <cellStyle name="Note 7 7 18" xfId="29170"/>
    <cellStyle name="Note 7 7 18 2" xfId="29171"/>
    <cellStyle name="Note 7 7 18 3" xfId="29172"/>
    <cellStyle name="Note 7 7 18 4" xfId="51007"/>
    <cellStyle name="Note 7 7 19" xfId="29173"/>
    <cellStyle name="Note 7 7 19 2" xfId="29174"/>
    <cellStyle name="Note 7 7 19 3" xfId="29175"/>
    <cellStyle name="Note 7 7 19 4" xfId="51008"/>
    <cellStyle name="Note 7 7 2" xfId="29176"/>
    <cellStyle name="Note 7 7 2 2" xfId="29177"/>
    <cellStyle name="Note 7 7 2 3" xfId="29178"/>
    <cellStyle name="Note 7 7 2 4" xfId="51009"/>
    <cellStyle name="Note 7 7 20" xfId="29179"/>
    <cellStyle name="Note 7 7 20 2" xfId="29180"/>
    <cellStyle name="Note 7 7 20 3" xfId="51010"/>
    <cellStyle name="Note 7 7 20 4" xfId="51011"/>
    <cellStyle name="Note 7 7 21" xfId="51012"/>
    <cellStyle name="Note 7 7 22" xfId="51013"/>
    <cellStyle name="Note 7 7 3" xfId="29181"/>
    <cellStyle name="Note 7 7 3 2" xfId="29182"/>
    <cellStyle name="Note 7 7 3 3" xfId="29183"/>
    <cellStyle name="Note 7 7 3 4" xfId="51014"/>
    <cellStyle name="Note 7 7 4" xfId="29184"/>
    <cellStyle name="Note 7 7 4 2" xfId="29185"/>
    <cellStyle name="Note 7 7 4 3" xfId="29186"/>
    <cellStyle name="Note 7 7 4 4" xfId="51015"/>
    <cellStyle name="Note 7 7 5" xfId="29187"/>
    <cellStyle name="Note 7 7 5 2" xfId="29188"/>
    <cellStyle name="Note 7 7 5 3" xfId="29189"/>
    <cellStyle name="Note 7 7 5 4" xfId="51016"/>
    <cellStyle name="Note 7 7 6" xfId="29190"/>
    <cellStyle name="Note 7 7 6 2" xfId="29191"/>
    <cellStyle name="Note 7 7 6 3" xfId="29192"/>
    <cellStyle name="Note 7 7 6 4" xfId="51017"/>
    <cellStyle name="Note 7 7 7" xfId="29193"/>
    <cellStyle name="Note 7 7 7 2" xfId="29194"/>
    <cellStyle name="Note 7 7 7 3" xfId="29195"/>
    <cellStyle name="Note 7 7 7 4" xfId="51018"/>
    <cellStyle name="Note 7 7 8" xfId="29196"/>
    <cellStyle name="Note 7 7 8 2" xfId="29197"/>
    <cellStyle name="Note 7 7 8 3" xfId="29198"/>
    <cellStyle name="Note 7 7 8 4" xfId="51019"/>
    <cellStyle name="Note 7 7 9" xfId="29199"/>
    <cellStyle name="Note 7 7 9 2" xfId="29200"/>
    <cellStyle name="Note 7 7 9 3" xfId="29201"/>
    <cellStyle name="Note 7 7 9 4" xfId="51020"/>
    <cellStyle name="Note 7 8" xfId="29202"/>
    <cellStyle name="Note 7 8 10" xfId="29203"/>
    <cellStyle name="Note 7 8 10 2" xfId="29204"/>
    <cellStyle name="Note 7 8 10 3" xfId="29205"/>
    <cellStyle name="Note 7 8 10 4" xfId="51021"/>
    <cellStyle name="Note 7 8 11" xfId="29206"/>
    <cellStyle name="Note 7 8 11 2" xfId="29207"/>
    <cellStyle name="Note 7 8 11 3" xfId="29208"/>
    <cellStyle name="Note 7 8 11 4" xfId="51022"/>
    <cellStyle name="Note 7 8 12" xfId="29209"/>
    <cellStyle name="Note 7 8 12 2" xfId="29210"/>
    <cellStyle name="Note 7 8 12 3" xfId="29211"/>
    <cellStyle name="Note 7 8 12 4" xfId="51023"/>
    <cellStyle name="Note 7 8 13" xfId="29212"/>
    <cellStyle name="Note 7 8 13 2" xfId="29213"/>
    <cellStyle name="Note 7 8 13 3" xfId="29214"/>
    <cellStyle name="Note 7 8 13 4" xfId="51024"/>
    <cellStyle name="Note 7 8 14" xfId="29215"/>
    <cellStyle name="Note 7 8 14 2" xfId="29216"/>
    <cellStyle name="Note 7 8 14 3" xfId="29217"/>
    <cellStyle name="Note 7 8 14 4" xfId="51025"/>
    <cellStyle name="Note 7 8 15" xfId="29218"/>
    <cellStyle name="Note 7 8 15 2" xfId="29219"/>
    <cellStyle name="Note 7 8 15 3" xfId="29220"/>
    <cellStyle name="Note 7 8 15 4" xfId="51026"/>
    <cellStyle name="Note 7 8 16" xfId="29221"/>
    <cellStyle name="Note 7 8 16 2" xfId="29222"/>
    <cellStyle name="Note 7 8 16 3" xfId="29223"/>
    <cellStyle name="Note 7 8 16 4" xfId="51027"/>
    <cellStyle name="Note 7 8 17" xfId="29224"/>
    <cellStyle name="Note 7 8 17 2" xfId="29225"/>
    <cellStyle name="Note 7 8 17 3" xfId="29226"/>
    <cellStyle name="Note 7 8 17 4" xfId="51028"/>
    <cellStyle name="Note 7 8 18" xfId="29227"/>
    <cellStyle name="Note 7 8 18 2" xfId="29228"/>
    <cellStyle name="Note 7 8 18 3" xfId="29229"/>
    <cellStyle name="Note 7 8 18 4" xfId="51029"/>
    <cellStyle name="Note 7 8 19" xfId="29230"/>
    <cellStyle name="Note 7 8 19 2" xfId="29231"/>
    <cellStyle name="Note 7 8 19 3" xfId="29232"/>
    <cellStyle name="Note 7 8 19 4" xfId="51030"/>
    <cellStyle name="Note 7 8 2" xfId="29233"/>
    <cellStyle name="Note 7 8 2 2" xfId="29234"/>
    <cellStyle name="Note 7 8 2 3" xfId="29235"/>
    <cellStyle name="Note 7 8 2 4" xfId="51031"/>
    <cellStyle name="Note 7 8 20" xfId="29236"/>
    <cellStyle name="Note 7 8 20 2" xfId="29237"/>
    <cellStyle name="Note 7 8 20 3" xfId="51032"/>
    <cellStyle name="Note 7 8 20 4" xfId="51033"/>
    <cellStyle name="Note 7 8 21" xfId="51034"/>
    <cellStyle name="Note 7 8 22" xfId="51035"/>
    <cellStyle name="Note 7 8 3" xfId="29238"/>
    <cellStyle name="Note 7 8 3 2" xfId="29239"/>
    <cellStyle name="Note 7 8 3 3" xfId="29240"/>
    <cellStyle name="Note 7 8 3 4" xfId="51036"/>
    <cellStyle name="Note 7 8 4" xfId="29241"/>
    <cellStyle name="Note 7 8 4 2" xfId="29242"/>
    <cellStyle name="Note 7 8 4 3" xfId="29243"/>
    <cellStyle name="Note 7 8 4 4" xfId="51037"/>
    <cellStyle name="Note 7 8 5" xfId="29244"/>
    <cellStyle name="Note 7 8 5 2" xfId="29245"/>
    <cellStyle name="Note 7 8 5 3" xfId="29246"/>
    <cellStyle name="Note 7 8 5 4" xfId="51038"/>
    <cellStyle name="Note 7 8 6" xfId="29247"/>
    <cellStyle name="Note 7 8 6 2" xfId="29248"/>
    <cellStyle name="Note 7 8 6 3" xfId="29249"/>
    <cellStyle name="Note 7 8 6 4" xfId="51039"/>
    <cellStyle name="Note 7 8 7" xfId="29250"/>
    <cellStyle name="Note 7 8 7 2" xfId="29251"/>
    <cellStyle name="Note 7 8 7 3" xfId="29252"/>
    <cellStyle name="Note 7 8 7 4" xfId="51040"/>
    <cellStyle name="Note 7 8 8" xfId="29253"/>
    <cellStyle name="Note 7 8 8 2" xfId="29254"/>
    <cellStyle name="Note 7 8 8 3" xfId="29255"/>
    <cellStyle name="Note 7 8 8 4" xfId="51041"/>
    <cellStyle name="Note 7 8 9" xfId="29256"/>
    <cellStyle name="Note 7 8 9 2" xfId="29257"/>
    <cellStyle name="Note 7 8 9 3" xfId="29258"/>
    <cellStyle name="Note 7 8 9 4" xfId="51042"/>
    <cellStyle name="Note 7 9" xfId="29259"/>
    <cellStyle name="Note 7 9 10" xfId="29260"/>
    <cellStyle name="Note 7 9 10 2" xfId="29261"/>
    <cellStyle name="Note 7 9 10 3" xfId="29262"/>
    <cellStyle name="Note 7 9 10 4" xfId="51043"/>
    <cellStyle name="Note 7 9 11" xfId="29263"/>
    <cellStyle name="Note 7 9 11 2" xfId="29264"/>
    <cellStyle name="Note 7 9 11 3" xfId="29265"/>
    <cellStyle name="Note 7 9 11 4" xfId="51044"/>
    <cellStyle name="Note 7 9 12" xfId="29266"/>
    <cellStyle name="Note 7 9 12 2" xfId="29267"/>
    <cellStyle name="Note 7 9 12 3" xfId="29268"/>
    <cellStyle name="Note 7 9 12 4" xfId="51045"/>
    <cellStyle name="Note 7 9 13" xfId="29269"/>
    <cellStyle name="Note 7 9 13 2" xfId="29270"/>
    <cellStyle name="Note 7 9 13 3" xfId="29271"/>
    <cellStyle name="Note 7 9 13 4" xfId="51046"/>
    <cellStyle name="Note 7 9 14" xfId="29272"/>
    <cellStyle name="Note 7 9 14 2" xfId="29273"/>
    <cellStyle name="Note 7 9 14 3" xfId="29274"/>
    <cellStyle name="Note 7 9 14 4" xfId="51047"/>
    <cellStyle name="Note 7 9 15" xfId="29275"/>
    <cellStyle name="Note 7 9 15 2" xfId="29276"/>
    <cellStyle name="Note 7 9 15 3" xfId="29277"/>
    <cellStyle name="Note 7 9 15 4" xfId="51048"/>
    <cellStyle name="Note 7 9 16" xfId="29278"/>
    <cellStyle name="Note 7 9 16 2" xfId="29279"/>
    <cellStyle name="Note 7 9 16 3" xfId="29280"/>
    <cellStyle name="Note 7 9 16 4" xfId="51049"/>
    <cellStyle name="Note 7 9 17" xfId="29281"/>
    <cellStyle name="Note 7 9 17 2" xfId="29282"/>
    <cellStyle name="Note 7 9 17 3" xfId="29283"/>
    <cellStyle name="Note 7 9 17 4" xfId="51050"/>
    <cellStyle name="Note 7 9 18" xfId="29284"/>
    <cellStyle name="Note 7 9 18 2" xfId="29285"/>
    <cellStyle name="Note 7 9 18 3" xfId="29286"/>
    <cellStyle name="Note 7 9 18 4" xfId="51051"/>
    <cellStyle name="Note 7 9 19" xfId="29287"/>
    <cellStyle name="Note 7 9 19 2" xfId="29288"/>
    <cellStyle name="Note 7 9 19 3" xfId="29289"/>
    <cellStyle name="Note 7 9 19 4" xfId="51052"/>
    <cellStyle name="Note 7 9 2" xfId="29290"/>
    <cellStyle name="Note 7 9 2 2" xfId="29291"/>
    <cellStyle name="Note 7 9 2 3" xfId="29292"/>
    <cellStyle name="Note 7 9 2 4" xfId="51053"/>
    <cellStyle name="Note 7 9 20" xfId="29293"/>
    <cellStyle name="Note 7 9 20 2" xfId="29294"/>
    <cellStyle name="Note 7 9 20 3" xfId="51054"/>
    <cellStyle name="Note 7 9 20 4" xfId="51055"/>
    <cellStyle name="Note 7 9 21" xfId="51056"/>
    <cellStyle name="Note 7 9 22" xfId="51057"/>
    <cellStyle name="Note 7 9 3" xfId="29295"/>
    <cellStyle name="Note 7 9 3 2" xfId="29296"/>
    <cellStyle name="Note 7 9 3 3" xfId="29297"/>
    <cellStyle name="Note 7 9 3 4" xfId="51058"/>
    <cellStyle name="Note 7 9 4" xfId="29298"/>
    <cellStyle name="Note 7 9 4 2" xfId="29299"/>
    <cellStyle name="Note 7 9 4 3" xfId="29300"/>
    <cellStyle name="Note 7 9 4 4" xfId="51059"/>
    <cellStyle name="Note 7 9 5" xfId="29301"/>
    <cellStyle name="Note 7 9 5 2" xfId="29302"/>
    <cellStyle name="Note 7 9 5 3" xfId="29303"/>
    <cellStyle name="Note 7 9 5 4" xfId="51060"/>
    <cellStyle name="Note 7 9 6" xfId="29304"/>
    <cellStyle name="Note 7 9 6 2" xfId="29305"/>
    <cellStyle name="Note 7 9 6 3" xfId="29306"/>
    <cellStyle name="Note 7 9 6 4" xfId="51061"/>
    <cellStyle name="Note 7 9 7" xfId="29307"/>
    <cellStyle name="Note 7 9 7 2" xfId="29308"/>
    <cellStyle name="Note 7 9 7 3" xfId="29309"/>
    <cellStyle name="Note 7 9 7 4" xfId="51062"/>
    <cellStyle name="Note 7 9 8" xfId="29310"/>
    <cellStyle name="Note 7 9 8 2" xfId="29311"/>
    <cellStyle name="Note 7 9 8 3" xfId="29312"/>
    <cellStyle name="Note 7 9 8 4" xfId="51063"/>
    <cellStyle name="Note 7 9 9" xfId="29313"/>
    <cellStyle name="Note 7 9 9 2" xfId="29314"/>
    <cellStyle name="Note 7 9 9 3" xfId="29315"/>
    <cellStyle name="Note 7 9 9 4" xfId="51064"/>
    <cellStyle name="Note 8" xfId="29316"/>
    <cellStyle name="Note 8 10" xfId="29317"/>
    <cellStyle name="Note 8 10 2" xfId="29318"/>
    <cellStyle name="Note 8 10 3" xfId="29319"/>
    <cellStyle name="Note 8 10 4" xfId="51065"/>
    <cellStyle name="Note 8 11" xfId="29320"/>
    <cellStyle name="Note 8 11 2" xfId="29321"/>
    <cellStyle name="Note 8 11 3" xfId="29322"/>
    <cellStyle name="Note 8 11 4" xfId="51066"/>
    <cellStyle name="Note 8 12" xfId="29323"/>
    <cellStyle name="Note 8 12 2" xfId="29324"/>
    <cellStyle name="Note 8 12 3" xfId="29325"/>
    <cellStyle name="Note 8 12 4" xfId="51067"/>
    <cellStyle name="Note 8 13" xfId="29326"/>
    <cellStyle name="Note 8 13 2" xfId="29327"/>
    <cellStyle name="Note 8 13 3" xfId="29328"/>
    <cellStyle name="Note 8 13 4" xfId="51068"/>
    <cellStyle name="Note 8 14" xfId="29329"/>
    <cellStyle name="Note 8 14 2" xfId="29330"/>
    <cellStyle name="Note 8 14 3" xfId="29331"/>
    <cellStyle name="Note 8 14 4" xfId="51069"/>
    <cellStyle name="Note 8 15" xfId="29332"/>
    <cellStyle name="Note 8 15 2" xfId="29333"/>
    <cellStyle name="Note 8 15 3" xfId="29334"/>
    <cellStyle name="Note 8 15 4" xfId="51070"/>
    <cellStyle name="Note 8 16" xfId="29335"/>
    <cellStyle name="Note 8 16 2" xfId="29336"/>
    <cellStyle name="Note 8 16 3" xfId="29337"/>
    <cellStyle name="Note 8 16 4" xfId="51071"/>
    <cellStyle name="Note 8 17" xfId="29338"/>
    <cellStyle name="Note 8 17 2" xfId="29339"/>
    <cellStyle name="Note 8 17 3" xfId="29340"/>
    <cellStyle name="Note 8 17 4" xfId="51072"/>
    <cellStyle name="Note 8 18" xfId="29341"/>
    <cellStyle name="Note 8 18 2" xfId="29342"/>
    <cellStyle name="Note 8 18 3" xfId="29343"/>
    <cellStyle name="Note 8 18 4" xfId="51073"/>
    <cellStyle name="Note 8 19" xfId="29344"/>
    <cellStyle name="Note 8 19 2" xfId="29345"/>
    <cellStyle name="Note 8 19 3" xfId="29346"/>
    <cellStyle name="Note 8 19 4" xfId="51074"/>
    <cellStyle name="Note 8 2" xfId="29347"/>
    <cellStyle name="Note 8 2 2" xfId="51075"/>
    <cellStyle name="Note 8 20" xfId="29348"/>
    <cellStyle name="Note 8 20 2" xfId="29349"/>
    <cellStyle name="Note 8 20 3" xfId="29350"/>
    <cellStyle name="Note 8 20 4" xfId="51076"/>
    <cellStyle name="Note 8 21" xfId="29351"/>
    <cellStyle name="Note 8 21 2" xfId="29352"/>
    <cellStyle name="Note 8 21 3" xfId="29353"/>
    <cellStyle name="Note 8 21 4" xfId="51077"/>
    <cellStyle name="Note 8 22" xfId="29354"/>
    <cellStyle name="Note 8 22 2" xfId="29355"/>
    <cellStyle name="Note 8 22 3" xfId="29356"/>
    <cellStyle name="Note 8 22 4" xfId="51078"/>
    <cellStyle name="Note 8 23" xfId="29357"/>
    <cellStyle name="Note 8 23 2" xfId="29358"/>
    <cellStyle name="Note 8 23 3" xfId="29359"/>
    <cellStyle name="Note 8 23 4" xfId="51079"/>
    <cellStyle name="Note 8 24" xfId="29360"/>
    <cellStyle name="Note 8 24 2" xfId="29361"/>
    <cellStyle name="Note 8 24 3" xfId="51080"/>
    <cellStyle name="Note 8 24 4" xfId="51081"/>
    <cellStyle name="Note 8 25" xfId="51082"/>
    <cellStyle name="Note 8 26" xfId="51083"/>
    <cellStyle name="Note 8 3" xfId="29362"/>
    <cellStyle name="Note 8 3 2" xfId="51084"/>
    <cellStyle name="Note 8 4" xfId="29363"/>
    <cellStyle name="Note 8 4 2" xfId="51085"/>
    <cellStyle name="Note 8 5" xfId="29364"/>
    <cellStyle name="Note 8 5 2" xfId="51086"/>
    <cellStyle name="Note 8 6" xfId="29365"/>
    <cellStyle name="Note 8 6 2" xfId="29366"/>
    <cellStyle name="Note 8 6 3" xfId="29367"/>
    <cellStyle name="Note 8 6 4" xfId="51087"/>
    <cellStyle name="Note 8 7" xfId="29368"/>
    <cellStyle name="Note 8 7 2" xfId="29369"/>
    <cellStyle name="Note 8 7 3" xfId="29370"/>
    <cellStyle name="Note 8 7 4" xfId="51088"/>
    <cellStyle name="Note 8 8" xfId="29371"/>
    <cellStyle name="Note 8 8 2" xfId="29372"/>
    <cellStyle name="Note 8 8 3" xfId="29373"/>
    <cellStyle name="Note 8 8 4" xfId="51089"/>
    <cellStyle name="Note 8 9" xfId="29374"/>
    <cellStyle name="Note 8 9 2" xfId="29375"/>
    <cellStyle name="Note 8 9 3" xfId="29376"/>
    <cellStyle name="Note 8 9 4" xfId="51090"/>
    <cellStyle name="Note 9" xfId="29377"/>
    <cellStyle name="Note 9 10" xfId="29378"/>
    <cellStyle name="Note 9 10 2" xfId="29379"/>
    <cellStyle name="Note 9 10 3" xfId="29380"/>
    <cellStyle name="Note 9 10 4" xfId="51091"/>
    <cellStyle name="Note 9 11" xfId="29381"/>
    <cellStyle name="Note 9 11 2" xfId="29382"/>
    <cellStyle name="Note 9 11 3" xfId="29383"/>
    <cellStyle name="Note 9 11 4" xfId="51092"/>
    <cellStyle name="Note 9 12" xfId="29384"/>
    <cellStyle name="Note 9 12 2" xfId="29385"/>
    <cellStyle name="Note 9 12 3" xfId="29386"/>
    <cellStyle name="Note 9 12 4" xfId="51093"/>
    <cellStyle name="Note 9 13" xfId="29387"/>
    <cellStyle name="Note 9 13 2" xfId="29388"/>
    <cellStyle name="Note 9 13 3" xfId="29389"/>
    <cellStyle name="Note 9 13 4" xfId="51094"/>
    <cellStyle name="Note 9 14" xfId="29390"/>
    <cellStyle name="Note 9 14 2" xfId="29391"/>
    <cellStyle name="Note 9 14 3" xfId="29392"/>
    <cellStyle name="Note 9 14 4" xfId="51095"/>
    <cellStyle name="Note 9 15" xfId="29393"/>
    <cellStyle name="Note 9 15 2" xfId="29394"/>
    <cellStyle name="Note 9 15 3" xfId="29395"/>
    <cellStyle name="Note 9 15 4" xfId="51096"/>
    <cellStyle name="Note 9 16" xfId="29396"/>
    <cellStyle name="Note 9 16 2" xfId="29397"/>
    <cellStyle name="Note 9 16 3" xfId="29398"/>
    <cellStyle name="Note 9 16 4" xfId="51097"/>
    <cellStyle name="Note 9 17" xfId="29399"/>
    <cellStyle name="Note 9 17 2" xfId="29400"/>
    <cellStyle name="Note 9 17 3" xfId="29401"/>
    <cellStyle name="Note 9 17 4" xfId="51098"/>
    <cellStyle name="Note 9 18" xfId="29402"/>
    <cellStyle name="Note 9 18 2" xfId="29403"/>
    <cellStyle name="Note 9 18 3" xfId="29404"/>
    <cellStyle name="Note 9 18 4" xfId="51099"/>
    <cellStyle name="Note 9 19" xfId="29405"/>
    <cellStyle name="Note 9 19 2" xfId="29406"/>
    <cellStyle name="Note 9 19 3" xfId="29407"/>
    <cellStyle name="Note 9 19 4" xfId="51100"/>
    <cellStyle name="Note 9 2" xfId="29408"/>
    <cellStyle name="Note 9 2 2" xfId="51101"/>
    <cellStyle name="Note 9 20" xfId="29409"/>
    <cellStyle name="Note 9 20 2" xfId="29410"/>
    <cellStyle name="Note 9 20 3" xfId="29411"/>
    <cellStyle name="Note 9 20 4" xfId="51102"/>
    <cellStyle name="Note 9 21" xfId="29412"/>
    <cellStyle name="Note 9 21 2" xfId="29413"/>
    <cellStyle name="Note 9 21 3" xfId="29414"/>
    <cellStyle name="Note 9 21 4" xfId="51103"/>
    <cellStyle name="Note 9 22" xfId="29415"/>
    <cellStyle name="Note 9 22 2" xfId="29416"/>
    <cellStyle name="Note 9 22 3" xfId="29417"/>
    <cellStyle name="Note 9 22 4" xfId="51104"/>
    <cellStyle name="Note 9 23" xfId="29418"/>
    <cellStyle name="Note 9 23 2" xfId="29419"/>
    <cellStyle name="Note 9 23 3" xfId="29420"/>
    <cellStyle name="Note 9 23 4" xfId="51105"/>
    <cellStyle name="Note 9 24" xfId="29421"/>
    <cellStyle name="Note 9 24 2" xfId="29422"/>
    <cellStyle name="Note 9 24 3" xfId="51106"/>
    <cellStyle name="Note 9 24 4" xfId="51107"/>
    <cellStyle name="Note 9 25" xfId="51108"/>
    <cellStyle name="Note 9 26" xfId="51109"/>
    <cellStyle name="Note 9 3" xfId="29423"/>
    <cellStyle name="Note 9 3 2" xfId="51110"/>
    <cellStyle name="Note 9 4" xfId="29424"/>
    <cellStyle name="Note 9 4 2" xfId="51111"/>
    <cellStyle name="Note 9 5" xfId="29425"/>
    <cellStyle name="Note 9 5 2" xfId="51112"/>
    <cellStyle name="Note 9 6" xfId="29426"/>
    <cellStyle name="Note 9 6 2" xfId="29427"/>
    <cellStyle name="Note 9 6 3" xfId="29428"/>
    <cellStyle name="Note 9 6 4" xfId="51113"/>
    <cellStyle name="Note 9 7" xfId="29429"/>
    <cellStyle name="Note 9 7 2" xfId="29430"/>
    <cellStyle name="Note 9 7 3" xfId="29431"/>
    <cellStyle name="Note 9 7 4" xfId="51114"/>
    <cellStyle name="Note 9 8" xfId="29432"/>
    <cellStyle name="Note 9 8 2" xfId="29433"/>
    <cellStyle name="Note 9 8 3" xfId="29434"/>
    <cellStyle name="Note 9 8 4" xfId="51115"/>
    <cellStyle name="Note 9 9" xfId="29435"/>
    <cellStyle name="Note 9 9 2" xfId="29436"/>
    <cellStyle name="Note 9 9 3" xfId="29437"/>
    <cellStyle name="Note 9 9 4" xfId="51116"/>
    <cellStyle name="Output 10" xfId="29438"/>
    <cellStyle name="Output 10 10" xfId="29439"/>
    <cellStyle name="Output 10 10 2" xfId="29440"/>
    <cellStyle name="Output 10 10 3" xfId="29441"/>
    <cellStyle name="Output 10 10 4" xfId="51117"/>
    <cellStyle name="Output 10 11" xfId="29442"/>
    <cellStyle name="Output 10 11 2" xfId="29443"/>
    <cellStyle name="Output 10 11 3" xfId="29444"/>
    <cellStyle name="Output 10 11 4" xfId="51118"/>
    <cellStyle name="Output 10 12" xfId="29445"/>
    <cellStyle name="Output 10 12 2" xfId="29446"/>
    <cellStyle name="Output 10 12 3" xfId="29447"/>
    <cellStyle name="Output 10 12 4" xfId="51119"/>
    <cellStyle name="Output 10 13" xfId="29448"/>
    <cellStyle name="Output 10 13 2" xfId="29449"/>
    <cellStyle name="Output 10 13 3" xfId="29450"/>
    <cellStyle name="Output 10 13 4" xfId="51120"/>
    <cellStyle name="Output 10 14" xfId="29451"/>
    <cellStyle name="Output 10 14 2" xfId="29452"/>
    <cellStyle name="Output 10 14 3" xfId="29453"/>
    <cellStyle name="Output 10 14 4" xfId="51121"/>
    <cellStyle name="Output 10 15" xfId="29454"/>
    <cellStyle name="Output 10 15 2" xfId="29455"/>
    <cellStyle name="Output 10 15 3" xfId="29456"/>
    <cellStyle name="Output 10 15 4" xfId="51122"/>
    <cellStyle name="Output 10 16" xfId="29457"/>
    <cellStyle name="Output 10 16 2" xfId="29458"/>
    <cellStyle name="Output 10 16 3" xfId="29459"/>
    <cellStyle name="Output 10 16 4" xfId="51123"/>
    <cellStyle name="Output 10 17" xfId="29460"/>
    <cellStyle name="Output 10 17 2" xfId="29461"/>
    <cellStyle name="Output 10 17 3" xfId="29462"/>
    <cellStyle name="Output 10 17 4" xfId="51124"/>
    <cellStyle name="Output 10 18" xfId="29463"/>
    <cellStyle name="Output 10 18 2" xfId="29464"/>
    <cellStyle name="Output 10 18 3" xfId="29465"/>
    <cellStyle name="Output 10 18 4" xfId="51125"/>
    <cellStyle name="Output 10 19" xfId="29466"/>
    <cellStyle name="Output 10 19 2" xfId="29467"/>
    <cellStyle name="Output 10 19 3" xfId="29468"/>
    <cellStyle name="Output 10 19 4" xfId="51126"/>
    <cellStyle name="Output 10 2" xfId="29469"/>
    <cellStyle name="Output 10 2 2" xfId="29470"/>
    <cellStyle name="Output 10 2 3" xfId="29471"/>
    <cellStyle name="Output 10 2 4" xfId="51127"/>
    <cellStyle name="Output 10 20" xfId="29472"/>
    <cellStyle name="Output 10 20 2" xfId="29473"/>
    <cellStyle name="Output 10 20 3" xfId="51128"/>
    <cellStyle name="Output 10 20 4" xfId="51129"/>
    <cellStyle name="Output 10 21" xfId="51130"/>
    <cellStyle name="Output 10 22" xfId="51131"/>
    <cellStyle name="Output 10 3" xfId="29474"/>
    <cellStyle name="Output 10 3 2" xfId="29475"/>
    <cellStyle name="Output 10 3 3" xfId="29476"/>
    <cellStyle name="Output 10 3 4" xfId="51132"/>
    <cellStyle name="Output 10 4" xfId="29477"/>
    <cellStyle name="Output 10 4 2" xfId="29478"/>
    <cellStyle name="Output 10 4 3" xfId="29479"/>
    <cellStyle name="Output 10 4 4" xfId="51133"/>
    <cellStyle name="Output 10 5" xfId="29480"/>
    <cellStyle name="Output 10 5 2" xfId="29481"/>
    <cellStyle name="Output 10 5 3" xfId="29482"/>
    <cellStyle name="Output 10 5 4" xfId="51134"/>
    <cellStyle name="Output 10 6" xfId="29483"/>
    <cellStyle name="Output 10 6 2" xfId="29484"/>
    <cellStyle name="Output 10 6 3" xfId="29485"/>
    <cellStyle name="Output 10 6 4" xfId="51135"/>
    <cellStyle name="Output 10 7" xfId="29486"/>
    <cellStyle name="Output 10 7 2" xfId="29487"/>
    <cellStyle name="Output 10 7 3" xfId="29488"/>
    <cellStyle name="Output 10 7 4" xfId="51136"/>
    <cellStyle name="Output 10 8" xfId="29489"/>
    <cellStyle name="Output 10 8 2" xfId="29490"/>
    <cellStyle name="Output 10 8 3" xfId="29491"/>
    <cellStyle name="Output 10 8 4" xfId="51137"/>
    <cellStyle name="Output 10 9" xfId="29492"/>
    <cellStyle name="Output 10 9 2" xfId="29493"/>
    <cellStyle name="Output 10 9 3" xfId="29494"/>
    <cellStyle name="Output 10 9 4" xfId="51138"/>
    <cellStyle name="Output 11" xfId="29495"/>
    <cellStyle name="Output 11 10" xfId="29496"/>
    <cellStyle name="Output 11 10 2" xfId="29497"/>
    <cellStyle name="Output 11 10 3" xfId="29498"/>
    <cellStyle name="Output 11 10 4" xfId="51139"/>
    <cellStyle name="Output 11 11" xfId="29499"/>
    <cellStyle name="Output 11 11 2" xfId="29500"/>
    <cellStyle name="Output 11 11 3" xfId="29501"/>
    <cellStyle name="Output 11 11 4" xfId="51140"/>
    <cellStyle name="Output 11 12" xfId="29502"/>
    <cellStyle name="Output 11 12 2" xfId="29503"/>
    <cellStyle name="Output 11 12 3" xfId="29504"/>
    <cellStyle name="Output 11 12 4" xfId="51141"/>
    <cellStyle name="Output 11 13" xfId="29505"/>
    <cellStyle name="Output 11 13 2" xfId="29506"/>
    <cellStyle name="Output 11 13 3" xfId="29507"/>
    <cellStyle name="Output 11 13 4" xfId="51142"/>
    <cellStyle name="Output 11 14" xfId="29508"/>
    <cellStyle name="Output 11 14 2" xfId="29509"/>
    <cellStyle name="Output 11 14 3" xfId="29510"/>
    <cellStyle name="Output 11 14 4" xfId="51143"/>
    <cellStyle name="Output 11 15" xfId="29511"/>
    <cellStyle name="Output 11 15 2" xfId="29512"/>
    <cellStyle name="Output 11 15 3" xfId="29513"/>
    <cellStyle name="Output 11 15 4" xfId="51144"/>
    <cellStyle name="Output 11 16" xfId="29514"/>
    <cellStyle name="Output 11 16 2" xfId="29515"/>
    <cellStyle name="Output 11 16 3" xfId="29516"/>
    <cellStyle name="Output 11 16 4" xfId="51145"/>
    <cellStyle name="Output 11 17" xfId="29517"/>
    <cellStyle name="Output 11 17 2" xfId="29518"/>
    <cellStyle name="Output 11 17 3" xfId="29519"/>
    <cellStyle name="Output 11 17 4" xfId="51146"/>
    <cellStyle name="Output 11 18" xfId="29520"/>
    <cellStyle name="Output 11 18 2" xfId="29521"/>
    <cellStyle name="Output 11 18 3" xfId="29522"/>
    <cellStyle name="Output 11 18 4" xfId="51147"/>
    <cellStyle name="Output 11 19" xfId="29523"/>
    <cellStyle name="Output 11 19 2" xfId="29524"/>
    <cellStyle name="Output 11 19 3" xfId="29525"/>
    <cellStyle name="Output 11 19 4" xfId="51148"/>
    <cellStyle name="Output 11 2" xfId="29526"/>
    <cellStyle name="Output 11 2 2" xfId="29527"/>
    <cellStyle name="Output 11 2 3" xfId="29528"/>
    <cellStyle name="Output 11 2 4" xfId="51149"/>
    <cellStyle name="Output 11 20" xfId="29529"/>
    <cellStyle name="Output 11 20 2" xfId="29530"/>
    <cellStyle name="Output 11 20 3" xfId="51150"/>
    <cellStyle name="Output 11 20 4" xfId="51151"/>
    <cellStyle name="Output 11 21" xfId="51152"/>
    <cellStyle name="Output 11 22" xfId="51153"/>
    <cellStyle name="Output 11 3" xfId="29531"/>
    <cellStyle name="Output 11 3 2" xfId="29532"/>
    <cellStyle name="Output 11 3 3" xfId="29533"/>
    <cellStyle name="Output 11 3 4" xfId="51154"/>
    <cellStyle name="Output 11 4" xfId="29534"/>
    <cellStyle name="Output 11 4 2" xfId="29535"/>
    <cellStyle name="Output 11 4 3" xfId="29536"/>
    <cellStyle name="Output 11 4 4" xfId="51155"/>
    <cellStyle name="Output 11 5" xfId="29537"/>
    <cellStyle name="Output 11 5 2" xfId="29538"/>
    <cellStyle name="Output 11 5 3" xfId="29539"/>
    <cellStyle name="Output 11 5 4" xfId="51156"/>
    <cellStyle name="Output 11 6" xfId="29540"/>
    <cellStyle name="Output 11 6 2" xfId="29541"/>
    <cellStyle name="Output 11 6 3" xfId="29542"/>
    <cellStyle name="Output 11 6 4" xfId="51157"/>
    <cellStyle name="Output 11 7" xfId="29543"/>
    <cellStyle name="Output 11 7 2" xfId="29544"/>
    <cellStyle name="Output 11 7 3" xfId="29545"/>
    <cellStyle name="Output 11 7 4" xfId="51158"/>
    <cellStyle name="Output 11 8" xfId="29546"/>
    <cellStyle name="Output 11 8 2" xfId="29547"/>
    <cellStyle name="Output 11 8 3" xfId="29548"/>
    <cellStyle name="Output 11 8 4" xfId="51159"/>
    <cellStyle name="Output 11 9" xfId="29549"/>
    <cellStyle name="Output 11 9 2" xfId="29550"/>
    <cellStyle name="Output 11 9 3" xfId="29551"/>
    <cellStyle name="Output 11 9 4" xfId="51160"/>
    <cellStyle name="Output 12" xfId="29552"/>
    <cellStyle name="Output 12 10" xfId="29553"/>
    <cellStyle name="Output 12 10 10" xfId="29554"/>
    <cellStyle name="Output 12 10 10 2" xfId="29555"/>
    <cellStyle name="Output 12 10 10 3" xfId="29556"/>
    <cellStyle name="Output 12 10 10 4" xfId="51161"/>
    <cellStyle name="Output 12 10 11" xfId="29557"/>
    <cellStyle name="Output 12 10 11 2" xfId="29558"/>
    <cellStyle name="Output 12 10 11 3" xfId="29559"/>
    <cellStyle name="Output 12 10 11 4" xfId="51162"/>
    <cellStyle name="Output 12 10 12" xfId="29560"/>
    <cellStyle name="Output 12 10 12 2" xfId="29561"/>
    <cellStyle name="Output 12 10 12 3" xfId="29562"/>
    <cellStyle name="Output 12 10 12 4" xfId="51163"/>
    <cellStyle name="Output 12 10 13" xfId="29563"/>
    <cellStyle name="Output 12 10 13 2" xfId="29564"/>
    <cellStyle name="Output 12 10 13 3" xfId="29565"/>
    <cellStyle name="Output 12 10 13 4" xfId="51164"/>
    <cellStyle name="Output 12 10 14" xfId="29566"/>
    <cellStyle name="Output 12 10 14 2" xfId="29567"/>
    <cellStyle name="Output 12 10 14 3" xfId="29568"/>
    <cellStyle name="Output 12 10 14 4" xfId="51165"/>
    <cellStyle name="Output 12 10 15" xfId="29569"/>
    <cellStyle name="Output 12 10 15 2" xfId="29570"/>
    <cellStyle name="Output 12 10 15 3" xfId="29571"/>
    <cellStyle name="Output 12 10 15 4" xfId="51166"/>
    <cellStyle name="Output 12 10 16" xfId="29572"/>
    <cellStyle name="Output 12 10 16 2" xfId="29573"/>
    <cellStyle name="Output 12 10 16 3" xfId="29574"/>
    <cellStyle name="Output 12 10 16 4" xfId="51167"/>
    <cellStyle name="Output 12 10 17" xfId="29575"/>
    <cellStyle name="Output 12 10 17 2" xfId="29576"/>
    <cellStyle name="Output 12 10 17 3" xfId="29577"/>
    <cellStyle name="Output 12 10 17 4" xfId="51168"/>
    <cellStyle name="Output 12 10 18" xfId="29578"/>
    <cellStyle name="Output 12 10 18 2" xfId="29579"/>
    <cellStyle name="Output 12 10 18 3" xfId="29580"/>
    <cellStyle name="Output 12 10 18 4" xfId="51169"/>
    <cellStyle name="Output 12 10 19" xfId="29581"/>
    <cellStyle name="Output 12 10 19 2" xfId="29582"/>
    <cellStyle name="Output 12 10 19 3" xfId="29583"/>
    <cellStyle name="Output 12 10 19 4" xfId="51170"/>
    <cellStyle name="Output 12 10 2" xfId="29584"/>
    <cellStyle name="Output 12 10 2 2" xfId="29585"/>
    <cellStyle name="Output 12 10 2 3" xfId="29586"/>
    <cellStyle name="Output 12 10 2 4" xfId="51171"/>
    <cellStyle name="Output 12 10 20" xfId="29587"/>
    <cellStyle name="Output 12 10 20 2" xfId="29588"/>
    <cellStyle name="Output 12 10 20 3" xfId="51172"/>
    <cellStyle name="Output 12 10 20 4" xfId="51173"/>
    <cellStyle name="Output 12 10 21" xfId="51174"/>
    <cellStyle name="Output 12 10 22" xfId="51175"/>
    <cellStyle name="Output 12 10 3" xfId="29589"/>
    <cellStyle name="Output 12 10 3 2" xfId="29590"/>
    <cellStyle name="Output 12 10 3 3" xfId="29591"/>
    <cellStyle name="Output 12 10 3 4" xfId="51176"/>
    <cellStyle name="Output 12 10 4" xfId="29592"/>
    <cellStyle name="Output 12 10 4 2" xfId="29593"/>
    <cellStyle name="Output 12 10 4 3" xfId="29594"/>
    <cellStyle name="Output 12 10 4 4" xfId="51177"/>
    <cellStyle name="Output 12 10 5" xfId="29595"/>
    <cellStyle name="Output 12 10 5 2" xfId="29596"/>
    <cellStyle name="Output 12 10 5 3" xfId="29597"/>
    <cellStyle name="Output 12 10 5 4" xfId="51178"/>
    <cellStyle name="Output 12 10 6" xfId="29598"/>
    <cellStyle name="Output 12 10 6 2" xfId="29599"/>
    <cellStyle name="Output 12 10 6 3" xfId="29600"/>
    <cellStyle name="Output 12 10 6 4" xfId="51179"/>
    <cellStyle name="Output 12 10 7" xfId="29601"/>
    <cellStyle name="Output 12 10 7 2" xfId="29602"/>
    <cellStyle name="Output 12 10 7 3" xfId="29603"/>
    <cellStyle name="Output 12 10 7 4" xfId="51180"/>
    <cellStyle name="Output 12 10 8" xfId="29604"/>
    <cellStyle name="Output 12 10 8 2" xfId="29605"/>
    <cellStyle name="Output 12 10 8 3" xfId="29606"/>
    <cellStyle name="Output 12 10 8 4" xfId="51181"/>
    <cellStyle name="Output 12 10 9" xfId="29607"/>
    <cellStyle name="Output 12 10 9 2" xfId="29608"/>
    <cellStyle name="Output 12 10 9 3" xfId="29609"/>
    <cellStyle name="Output 12 10 9 4" xfId="51182"/>
    <cellStyle name="Output 12 11" xfId="29610"/>
    <cellStyle name="Output 12 11 10" xfId="29611"/>
    <cellStyle name="Output 12 11 10 2" xfId="29612"/>
    <cellStyle name="Output 12 11 10 3" xfId="29613"/>
    <cellStyle name="Output 12 11 10 4" xfId="51183"/>
    <cellStyle name="Output 12 11 11" xfId="29614"/>
    <cellStyle name="Output 12 11 11 2" xfId="29615"/>
    <cellStyle name="Output 12 11 11 3" xfId="29616"/>
    <cellStyle name="Output 12 11 11 4" xfId="51184"/>
    <cellStyle name="Output 12 11 12" xfId="29617"/>
    <cellStyle name="Output 12 11 12 2" xfId="29618"/>
    <cellStyle name="Output 12 11 12 3" xfId="29619"/>
    <cellStyle name="Output 12 11 12 4" xfId="51185"/>
    <cellStyle name="Output 12 11 13" xfId="29620"/>
    <cellStyle name="Output 12 11 13 2" xfId="29621"/>
    <cellStyle name="Output 12 11 13 3" xfId="29622"/>
    <cellStyle name="Output 12 11 13 4" xfId="51186"/>
    <cellStyle name="Output 12 11 14" xfId="29623"/>
    <cellStyle name="Output 12 11 14 2" xfId="29624"/>
    <cellStyle name="Output 12 11 14 3" xfId="29625"/>
    <cellStyle name="Output 12 11 14 4" xfId="51187"/>
    <cellStyle name="Output 12 11 15" xfId="29626"/>
    <cellStyle name="Output 12 11 15 2" xfId="29627"/>
    <cellStyle name="Output 12 11 15 3" xfId="29628"/>
    <cellStyle name="Output 12 11 15 4" xfId="51188"/>
    <cellStyle name="Output 12 11 16" xfId="29629"/>
    <cellStyle name="Output 12 11 16 2" xfId="29630"/>
    <cellStyle name="Output 12 11 16 3" xfId="29631"/>
    <cellStyle name="Output 12 11 16 4" xfId="51189"/>
    <cellStyle name="Output 12 11 17" xfId="29632"/>
    <cellStyle name="Output 12 11 17 2" xfId="29633"/>
    <cellStyle name="Output 12 11 17 3" xfId="29634"/>
    <cellStyle name="Output 12 11 17 4" xfId="51190"/>
    <cellStyle name="Output 12 11 18" xfId="29635"/>
    <cellStyle name="Output 12 11 18 2" xfId="29636"/>
    <cellStyle name="Output 12 11 18 3" xfId="29637"/>
    <cellStyle name="Output 12 11 18 4" xfId="51191"/>
    <cellStyle name="Output 12 11 19" xfId="29638"/>
    <cellStyle name="Output 12 11 19 2" xfId="29639"/>
    <cellStyle name="Output 12 11 19 3" xfId="29640"/>
    <cellStyle name="Output 12 11 19 4" xfId="51192"/>
    <cellStyle name="Output 12 11 2" xfId="29641"/>
    <cellStyle name="Output 12 11 2 2" xfId="29642"/>
    <cellStyle name="Output 12 11 2 3" xfId="29643"/>
    <cellStyle name="Output 12 11 2 4" xfId="51193"/>
    <cellStyle name="Output 12 11 20" xfId="29644"/>
    <cellStyle name="Output 12 11 20 2" xfId="29645"/>
    <cellStyle name="Output 12 11 20 3" xfId="51194"/>
    <cellStyle name="Output 12 11 20 4" xfId="51195"/>
    <cellStyle name="Output 12 11 21" xfId="51196"/>
    <cellStyle name="Output 12 11 22" xfId="51197"/>
    <cellStyle name="Output 12 11 3" xfId="29646"/>
    <cellStyle name="Output 12 11 3 2" xfId="29647"/>
    <cellStyle name="Output 12 11 3 3" xfId="29648"/>
    <cellStyle name="Output 12 11 3 4" xfId="51198"/>
    <cellStyle name="Output 12 11 4" xfId="29649"/>
    <cellStyle name="Output 12 11 4 2" xfId="29650"/>
    <cellStyle name="Output 12 11 4 3" xfId="29651"/>
    <cellStyle name="Output 12 11 4 4" xfId="51199"/>
    <cellStyle name="Output 12 11 5" xfId="29652"/>
    <cellStyle name="Output 12 11 5 2" xfId="29653"/>
    <cellStyle name="Output 12 11 5 3" xfId="29654"/>
    <cellStyle name="Output 12 11 5 4" xfId="51200"/>
    <cellStyle name="Output 12 11 6" xfId="29655"/>
    <cellStyle name="Output 12 11 6 2" xfId="29656"/>
    <cellStyle name="Output 12 11 6 3" xfId="29657"/>
    <cellStyle name="Output 12 11 6 4" xfId="51201"/>
    <cellStyle name="Output 12 11 7" xfId="29658"/>
    <cellStyle name="Output 12 11 7 2" xfId="29659"/>
    <cellStyle name="Output 12 11 7 3" xfId="29660"/>
    <cellStyle name="Output 12 11 7 4" xfId="51202"/>
    <cellStyle name="Output 12 11 8" xfId="29661"/>
    <cellStyle name="Output 12 11 8 2" xfId="29662"/>
    <cellStyle name="Output 12 11 8 3" xfId="29663"/>
    <cellStyle name="Output 12 11 8 4" xfId="51203"/>
    <cellStyle name="Output 12 11 9" xfId="29664"/>
    <cellStyle name="Output 12 11 9 2" xfId="29665"/>
    <cellStyle name="Output 12 11 9 3" xfId="29666"/>
    <cellStyle name="Output 12 11 9 4" xfId="51204"/>
    <cellStyle name="Output 12 12" xfId="29667"/>
    <cellStyle name="Output 12 12 10" xfId="29668"/>
    <cellStyle name="Output 12 12 10 2" xfId="29669"/>
    <cellStyle name="Output 12 12 10 3" xfId="29670"/>
    <cellStyle name="Output 12 12 10 4" xfId="51205"/>
    <cellStyle name="Output 12 12 11" xfId="29671"/>
    <cellStyle name="Output 12 12 11 2" xfId="29672"/>
    <cellStyle name="Output 12 12 11 3" xfId="29673"/>
    <cellStyle name="Output 12 12 11 4" xfId="51206"/>
    <cellStyle name="Output 12 12 12" xfId="29674"/>
    <cellStyle name="Output 12 12 12 2" xfId="29675"/>
    <cellStyle name="Output 12 12 12 3" xfId="29676"/>
    <cellStyle name="Output 12 12 12 4" xfId="51207"/>
    <cellStyle name="Output 12 12 13" xfId="29677"/>
    <cellStyle name="Output 12 12 13 2" xfId="29678"/>
    <cellStyle name="Output 12 12 13 3" xfId="29679"/>
    <cellStyle name="Output 12 12 13 4" xfId="51208"/>
    <cellStyle name="Output 12 12 14" xfId="29680"/>
    <cellStyle name="Output 12 12 14 2" xfId="29681"/>
    <cellStyle name="Output 12 12 14 3" xfId="29682"/>
    <cellStyle name="Output 12 12 14 4" xfId="51209"/>
    <cellStyle name="Output 12 12 15" xfId="29683"/>
    <cellStyle name="Output 12 12 15 2" xfId="29684"/>
    <cellStyle name="Output 12 12 15 3" xfId="29685"/>
    <cellStyle name="Output 12 12 15 4" xfId="51210"/>
    <cellStyle name="Output 12 12 16" xfId="29686"/>
    <cellStyle name="Output 12 12 16 2" xfId="29687"/>
    <cellStyle name="Output 12 12 16 3" xfId="29688"/>
    <cellStyle name="Output 12 12 16 4" xfId="51211"/>
    <cellStyle name="Output 12 12 17" xfId="29689"/>
    <cellStyle name="Output 12 12 17 2" xfId="29690"/>
    <cellStyle name="Output 12 12 17 3" xfId="29691"/>
    <cellStyle name="Output 12 12 17 4" xfId="51212"/>
    <cellStyle name="Output 12 12 18" xfId="29692"/>
    <cellStyle name="Output 12 12 18 2" xfId="29693"/>
    <cellStyle name="Output 12 12 18 3" xfId="29694"/>
    <cellStyle name="Output 12 12 18 4" xfId="51213"/>
    <cellStyle name="Output 12 12 19" xfId="29695"/>
    <cellStyle name="Output 12 12 19 2" xfId="29696"/>
    <cellStyle name="Output 12 12 19 3" xfId="29697"/>
    <cellStyle name="Output 12 12 19 4" xfId="51214"/>
    <cellStyle name="Output 12 12 2" xfId="29698"/>
    <cellStyle name="Output 12 12 2 2" xfId="29699"/>
    <cellStyle name="Output 12 12 2 3" xfId="29700"/>
    <cellStyle name="Output 12 12 2 4" xfId="51215"/>
    <cellStyle name="Output 12 12 20" xfId="29701"/>
    <cellStyle name="Output 12 12 20 2" xfId="29702"/>
    <cellStyle name="Output 12 12 20 3" xfId="51216"/>
    <cellStyle name="Output 12 12 20 4" xfId="51217"/>
    <cellStyle name="Output 12 12 21" xfId="51218"/>
    <cellStyle name="Output 12 12 22" xfId="51219"/>
    <cellStyle name="Output 12 12 3" xfId="29703"/>
    <cellStyle name="Output 12 12 3 2" xfId="29704"/>
    <cellStyle name="Output 12 12 3 3" xfId="29705"/>
    <cellStyle name="Output 12 12 3 4" xfId="51220"/>
    <cellStyle name="Output 12 12 4" xfId="29706"/>
    <cellStyle name="Output 12 12 4 2" xfId="29707"/>
    <cellStyle name="Output 12 12 4 3" xfId="29708"/>
    <cellStyle name="Output 12 12 4 4" xfId="51221"/>
    <cellStyle name="Output 12 12 5" xfId="29709"/>
    <cellStyle name="Output 12 12 5 2" xfId="29710"/>
    <cellStyle name="Output 12 12 5 3" xfId="29711"/>
    <cellStyle name="Output 12 12 5 4" xfId="51222"/>
    <cellStyle name="Output 12 12 6" xfId="29712"/>
    <cellStyle name="Output 12 12 6 2" xfId="29713"/>
    <cellStyle name="Output 12 12 6 3" xfId="29714"/>
    <cellStyle name="Output 12 12 6 4" xfId="51223"/>
    <cellStyle name="Output 12 12 7" xfId="29715"/>
    <cellStyle name="Output 12 12 7 2" xfId="29716"/>
    <cellStyle name="Output 12 12 7 3" xfId="29717"/>
    <cellStyle name="Output 12 12 7 4" xfId="51224"/>
    <cellStyle name="Output 12 12 8" xfId="29718"/>
    <cellStyle name="Output 12 12 8 2" xfId="29719"/>
    <cellStyle name="Output 12 12 8 3" xfId="29720"/>
    <cellStyle name="Output 12 12 8 4" xfId="51225"/>
    <cellStyle name="Output 12 12 9" xfId="29721"/>
    <cellStyle name="Output 12 12 9 2" xfId="29722"/>
    <cellStyle name="Output 12 12 9 3" xfId="29723"/>
    <cellStyle name="Output 12 12 9 4" xfId="51226"/>
    <cellStyle name="Output 12 13" xfId="29724"/>
    <cellStyle name="Output 12 13 10" xfId="29725"/>
    <cellStyle name="Output 12 13 10 2" xfId="29726"/>
    <cellStyle name="Output 12 13 10 3" xfId="29727"/>
    <cellStyle name="Output 12 13 10 4" xfId="51227"/>
    <cellStyle name="Output 12 13 11" xfId="29728"/>
    <cellStyle name="Output 12 13 11 2" xfId="29729"/>
    <cellStyle name="Output 12 13 11 3" xfId="29730"/>
    <cellStyle name="Output 12 13 11 4" xfId="51228"/>
    <cellStyle name="Output 12 13 12" xfId="29731"/>
    <cellStyle name="Output 12 13 12 2" xfId="29732"/>
    <cellStyle name="Output 12 13 12 3" xfId="29733"/>
    <cellStyle name="Output 12 13 12 4" xfId="51229"/>
    <cellStyle name="Output 12 13 13" xfId="29734"/>
    <cellStyle name="Output 12 13 13 2" xfId="29735"/>
    <cellStyle name="Output 12 13 13 3" xfId="29736"/>
    <cellStyle name="Output 12 13 13 4" xfId="51230"/>
    <cellStyle name="Output 12 13 14" xfId="29737"/>
    <cellStyle name="Output 12 13 14 2" xfId="29738"/>
    <cellStyle name="Output 12 13 14 3" xfId="29739"/>
    <cellStyle name="Output 12 13 14 4" xfId="51231"/>
    <cellStyle name="Output 12 13 15" xfId="29740"/>
    <cellStyle name="Output 12 13 15 2" xfId="29741"/>
    <cellStyle name="Output 12 13 15 3" xfId="29742"/>
    <cellStyle name="Output 12 13 15 4" xfId="51232"/>
    <cellStyle name="Output 12 13 16" xfId="29743"/>
    <cellStyle name="Output 12 13 16 2" xfId="29744"/>
    <cellStyle name="Output 12 13 16 3" xfId="29745"/>
    <cellStyle name="Output 12 13 16 4" xfId="51233"/>
    <cellStyle name="Output 12 13 17" xfId="29746"/>
    <cellStyle name="Output 12 13 17 2" xfId="29747"/>
    <cellStyle name="Output 12 13 17 3" xfId="29748"/>
    <cellStyle name="Output 12 13 17 4" xfId="51234"/>
    <cellStyle name="Output 12 13 18" xfId="29749"/>
    <cellStyle name="Output 12 13 18 2" xfId="29750"/>
    <cellStyle name="Output 12 13 18 3" xfId="29751"/>
    <cellStyle name="Output 12 13 18 4" xfId="51235"/>
    <cellStyle name="Output 12 13 19" xfId="29752"/>
    <cellStyle name="Output 12 13 19 2" xfId="29753"/>
    <cellStyle name="Output 12 13 19 3" xfId="29754"/>
    <cellStyle name="Output 12 13 19 4" xfId="51236"/>
    <cellStyle name="Output 12 13 2" xfId="29755"/>
    <cellStyle name="Output 12 13 2 2" xfId="29756"/>
    <cellStyle name="Output 12 13 2 3" xfId="29757"/>
    <cellStyle name="Output 12 13 2 4" xfId="51237"/>
    <cellStyle name="Output 12 13 20" xfId="29758"/>
    <cellStyle name="Output 12 13 20 2" xfId="29759"/>
    <cellStyle name="Output 12 13 20 3" xfId="51238"/>
    <cellStyle name="Output 12 13 20 4" xfId="51239"/>
    <cellStyle name="Output 12 13 21" xfId="51240"/>
    <cellStyle name="Output 12 13 22" xfId="51241"/>
    <cellStyle name="Output 12 13 3" xfId="29760"/>
    <cellStyle name="Output 12 13 3 2" xfId="29761"/>
    <cellStyle name="Output 12 13 3 3" xfId="29762"/>
    <cellStyle name="Output 12 13 3 4" xfId="51242"/>
    <cellStyle name="Output 12 13 4" xfId="29763"/>
    <cellStyle name="Output 12 13 4 2" xfId="29764"/>
    <cellStyle name="Output 12 13 4 3" xfId="29765"/>
    <cellStyle name="Output 12 13 4 4" xfId="51243"/>
    <cellStyle name="Output 12 13 5" xfId="29766"/>
    <cellStyle name="Output 12 13 5 2" xfId="29767"/>
    <cellStyle name="Output 12 13 5 3" xfId="29768"/>
    <cellStyle name="Output 12 13 5 4" xfId="51244"/>
    <cellStyle name="Output 12 13 6" xfId="29769"/>
    <cellStyle name="Output 12 13 6 2" xfId="29770"/>
    <cellStyle name="Output 12 13 6 3" xfId="29771"/>
    <cellStyle name="Output 12 13 6 4" xfId="51245"/>
    <cellStyle name="Output 12 13 7" xfId="29772"/>
    <cellStyle name="Output 12 13 7 2" xfId="29773"/>
    <cellStyle name="Output 12 13 7 3" xfId="29774"/>
    <cellStyle name="Output 12 13 7 4" xfId="51246"/>
    <cellStyle name="Output 12 13 8" xfId="29775"/>
    <cellStyle name="Output 12 13 8 2" xfId="29776"/>
    <cellStyle name="Output 12 13 8 3" xfId="29777"/>
    <cellStyle name="Output 12 13 8 4" xfId="51247"/>
    <cellStyle name="Output 12 13 9" xfId="29778"/>
    <cellStyle name="Output 12 13 9 2" xfId="29779"/>
    <cellStyle name="Output 12 13 9 3" xfId="29780"/>
    <cellStyle name="Output 12 13 9 4" xfId="51248"/>
    <cellStyle name="Output 12 14" xfId="29781"/>
    <cellStyle name="Output 12 14 10" xfId="29782"/>
    <cellStyle name="Output 12 14 10 2" xfId="29783"/>
    <cellStyle name="Output 12 14 10 3" xfId="29784"/>
    <cellStyle name="Output 12 14 10 4" xfId="51249"/>
    <cellStyle name="Output 12 14 11" xfId="29785"/>
    <cellStyle name="Output 12 14 11 2" xfId="29786"/>
    <cellStyle name="Output 12 14 11 3" xfId="29787"/>
    <cellStyle name="Output 12 14 11 4" xfId="51250"/>
    <cellStyle name="Output 12 14 12" xfId="29788"/>
    <cellStyle name="Output 12 14 12 2" xfId="29789"/>
    <cellStyle name="Output 12 14 12 3" xfId="29790"/>
    <cellStyle name="Output 12 14 12 4" xfId="51251"/>
    <cellStyle name="Output 12 14 13" xfId="29791"/>
    <cellStyle name="Output 12 14 13 2" xfId="29792"/>
    <cellStyle name="Output 12 14 13 3" xfId="29793"/>
    <cellStyle name="Output 12 14 13 4" xfId="51252"/>
    <cellStyle name="Output 12 14 14" xfId="29794"/>
    <cellStyle name="Output 12 14 14 2" xfId="29795"/>
    <cellStyle name="Output 12 14 14 3" xfId="29796"/>
    <cellStyle name="Output 12 14 14 4" xfId="51253"/>
    <cellStyle name="Output 12 14 15" xfId="29797"/>
    <cellStyle name="Output 12 14 15 2" xfId="29798"/>
    <cellStyle name="Output 12 14 15 3" xfId="29799"/>
    <cellStyle name="Output 12 14 15 4" xfId="51254"/>
    <cellStyle name="Output 12 14 16" xfId="29800"/>
    <cellStyle name="Output 12 14 16 2" xfId="29801"/>
    <cellStyle name="Output 12 14 16 3" xfId="29802"/>
    <cellStyle name="Output 12 14 16 4" xfId="51255"/>
    <cellStyle name="Output 12 14 17" xfId="29803"/>
    <cellStyle name="Output 12 14 17 2" xfId="29804"/>
    <cellStyle name="Output 12 14 17 3" xfId="29805"/>
    <cellStyle name="Output 12 14 17 4" xfId="51256"/>
    <cellStyle name="Output 12 14 18" xfId="29806"/>
    <cellStyle name="Output 12 14 18 2" xfId="29807"/>
    <cellStyle name="Output 12 14 18 3" xfId="29808"/>
    <cellStyle name="Output 12 14 18 4" xfId="51257"/>
    <cellStyle name="Output 12 14 19" xfId="29809"/>
    <cellStyle name="Output 12 14 19 2" xfId="29810"/>
    <cellStyle name="Output 12 14 19 3" xfId="29811"/>
    <cellStyle name="Output 12 14 19 4" xfId="51258"/>
    <cellStyle name="Output 12 14 2" xfId="29812"/>
    <cellStyle name="Output 12 14 2 2" xfId="29813"/>
    <cellStyle name="Output 12 14 2 3" xfId="29814"/>
    <cellStyle name="Output 12 14 2 4" xfId="51259"/>
    <cellStyle name="Output 12 14 20" xfId="29815"/>
    <cellStyle name="Output 12 14 20 2" xfId="29816"/>
    <cellStyle name="Output 12 14 20 3" xfId="51260"/>
    <cellStyle name="Output 12 14 20 4" xfId="51261"/>
    <cellStyle name="Output 12 14 21" xfId="51262"/>
    <cellStyle name="Output 12 14 22" xfId="51263"/>
    <cellStyle name="Output 12 14 3" xfId="29817"/>
    <cellStyle name="Output 12 14 3 2" xfId="29818"/>
    <cellStyle name="Output 12 14 3 3" xfId="29819"/>
    <cellStyle name="Output 12 14 3 4" xfId="51264"/>
    <cellStyle name="Output 12 14 4" xfId="29820"/>
    <cellStyle name="Output 12 14 4 2" xfId="29821"/>
    <cellStyle name="Output 12 14 4 3" xfId="29822"/>
    <cellStyle name="Output 12 14 4 4" xfId="51265"/>
    <cellStyle name="Output 12 14 5" xfId="29823"/>
    <cellStyle name="Output 12 14 5 2" xfId="29824"/>
    <cellStyle name="Output 12 14 5 3" xfId="29825"/>
    <cellStyle name="Output 12 14 5 4" xfId="51266"/>
    <cellStyle name="Output 12 14 6" xfId="29826"/>
    <cellStyle name="Output 12 14 6 2" xfId="29827"/>
    <cellStyle name="Output 12 14 6 3" xfId="29828"/>
    <cellStyle name="Output 12 14 6 4" xfId="51267"/>
    <cellStyle name="Output 12 14 7" xfId="29829"/>
    <cellStyle name="Output 12 14 7 2" xfId="29830"/>
    <cellStyle name="Output 12 14 7 3" xfId="29831"/>
    <cellStyle name="Output 12 14 7 4" xfId="51268"/>
    <cellStyle name="Output 12 14 8" xfId="29832"/>
    <cellStyle name="Output 12 14 8 2" xfId="29833"/>
    <cellStyle name="Output 12 14 8 3" xfId="29834"/>
    <cellStyle name="Output 12 14 8 4" xfId="51269"/>
    <cellStyle name="Output 12 14 9" xfId="29835"/>
    <cellStyle name="Output 12 14 9 2" xfId="29836"/>
    <cellStyle name="Output 12 14 9 3" xfId="29837"/>
    <cellStyle name="Output 12 14 9 4" xfId="51270"/>
    <cellStyle name="Output 12 15" xfId="29838"/>
    <cellStyle name="Output 12 15 10" xfId="29839"/>
    <cellStyle name="Output 12 15 10 2" xfId="29840"/>
    <cellStyle name="Output 12 15 10 3" xfId="29841"/>
    <cellStyle name="Output 12 15 10 4" xfId="51271"/>
    <cellStyle name="Output 12 15 11" xfId="29842"/>
    <cellStyle name="Output 12 15 11 2" xfId="29843"/>
    <cellStyle name="Output 12 15 11 3" xfId="29844"/>
    <cellStyle name="Output 12 15 11 4" xfId="51272"/>
    <cellStyle name="Output 12 15 12" xfId="29845"/>
    <cellStyle name="Output 12 15 12 2" xfId="29846"/>
    <cellStyle name="Output 12 15 12 3" xfId="29847"/>
    <cellStyle name="Output 12 15 12 4" xfId="51273"/>
    <cellStyle name="Output 12 15 13" xfId="29848"/>
    <cellStyle name="Output 12 15 13 2" xfId="29849"/>
    <cellStyle name="Output 12 15 13 3" xfId="29850"/>
    <cellStyle name="Output 12 15 13 4" xfId="51274"/>
    <cellStyle name="Output 12 15 14" xfId="29851"/>
    <cellStyle name="Output 12 15 14 2" xfId="29852"/>
    <cellStyle name="Output 12 15 14 3" xfId="29853"/>
    <cellStyle name="Output 12 15 14 4" xfId="51275"/>
    <cellStyle name="Output 12 15 15" xfId="29854"/>
    <cellStyle name="Output 12 15 15 2" xfId="29855"/>
    <cellStyle name="Output 12 15 15 3" xfId="29856"/>
    <cellStyle name="Output 12 15 15 4" xfId="51276"/>
    <cellStyle name="Output 12 15 16" xfId="29857"/>
    <cellStyle name="Output 12 15 16 2" xfId="29858"/>
    <cellStyle name="Output 12 15 16 3" xfId="29859"/>
    <cellStyle name="Output 12 15 16 4" xfId="51277"/>
    <cellStyle name="Output 12 15 17" xfId="29860"/>
    <cellStyle name="Output 12 15 17 2" xfId="29861"/>
    <cellStyle name="Output 12 15 17 3" xfId="29862"/>
    <cellStyle name="Output 12 15 17 4" xfId="51278"/>
    <cellStyle name="Output 12 15 18" xfId="29863"/>
    <cellStyle name="Output 12 15 18 2" xfId="29864"/>
    <cellStyle name="Output 12 15 18 3" xfId="29865"/>
    <cellStyle name="Output 12 15 18 4" xfId="51279"/>
    <cellStyle name="Output 12 15 19" xfId="29866"/>
    <cellStyle name="Output 12 15 19 2" xfId="29867"/>
    <cellStyle name="Output 12 15 19 3" xfId="29868"/>
    <cellStyle name="Output 12 15 19 4" xfId="51280"/>
    <cellStyle name="Output 12 15 2" xfId="29869"/>
    <cellStyle name="Output 12 15 2 2" xfId="29870"/>
    <cellStyle name="Output 12 15 2 3" xfId="29871"/>
    <cellStyle name="Output 12 15 2 4" xfId="51281"/>
    <cellStyle name="Output 12 15 20" xfId="29872"/>
    <cellStyle name="Output 12 15 20 2" xfId="29873"/>
    <cellStyle name="Output 12 15 20 3" xfId="51282"/>
    <cellStyle name="Output 12 15 20 4" xfId="51283"/>
    <cellStyle name="Output 12 15 21" xfId="51284"/>
    <cellStyle name="Output 12 15 22" xfId="51285"/>
    <cellStyle name="Output 12 15 3" xfId="29874"/>
    <cellStyle name="Output 12 15 3 2" xfId="29875"/>
    <cellStyle name="Output 12 15 3 3" xfId="29876"/>
    <cellStyle name="Output 12 15 3 4" xfId="51286"/>
    <cellStyle name="Output 12 15 4" xfId="29877"/>
    <cellStyle name="Output 12 15 4 2" xfId="29878"/>
    <cellStyle name="Output 12 15 4 3" xfId="29879"/>
    <cellStyle name="Output 12 15 4 4" xfId="51287"/>
    <cellStyle name="Output 12 15 5" xfId="29880"/>
    <cellStyle name="Output 12 15 5 2" xfId="29881"/>
    <cellStyle name="Output 12 15 5 3" xfId="29882"/>
    <cellStyle name="Output 12 15 5 4" xfId="51288"/>
    <cellStyle name="Output 12 15 6" xfId="29883"/>
    <cellStyle name="Output 12 15 6 2" xfId="29884"/>
    <cellStyle name="Output 12 15 6 3" xfId="29885"/>
    <cellStyle name="Output 12 15 6 4" xfId="51289"/>
    <cellStyle name="Output 12 15 7" xfId="29886"/>
    <cellStyle name="Output 12 15 7 2" xfId="29887"/>
    <cellStyle name="Output 12 15 7 3" xfId="29888"/>
    <cellStyle name="Output 12 15 7 4" xfId="51290"/>
    <cellStyle name="Output 12 15 8" xfId="29889"/>
    <cellStyle name="Output 12 15 8 2" xfId="29890"/>
    <cellStyle name="Output 12 15 8 3" xfId="29891"/>
    <cellStyle name="Output 12 15 8 4" xfId="51291"/>
    <cellStyle name="Output 12 15 9" xfId="29892"/>
    <cellStyle name="Output 12 15 9 2" xfId="29893"/>
    <cellStyle name="Output 12 15 9 3" xfId="29894"/>
    <cellStyle name="Output 12 15 9 4" xfId="51292"/>
    <cellStyle name="Output 12 16" xfId="29895"/>
    <cellStyle name="Output 12 16 10" xfId="29896"/>
    <cellStyle name="Output 12 16 10 2" xfId="29897"/>
    <cellStyle name="Output 12 16 10 3" xfId="29898"/>
    <cellStyle name="Output 12 16 10 4" xfId="51293"/>
    <cellStyle name="Output 12 16 11" xfId="29899"/>
    <cellStyle name="Output 12 16 11 2" xfId="29900"/>
    <cellStyle name="Output 12 16 11 3" xfId="29901"/>
    <cellStyle name="Output 12 16 11 4" xfId="51294"/>
    <cellStyle name="Output 12 16 12" xfId="29902"/>
    <cellStyle name="Output 12 16 12 2" xfId="29903"/>
    <cellStyle name="Output 12 16 12 3" xfId="29904"/>
    <cellStyle name="Output 12 16 12 4" xfId="51295"/>
    <cellStyle name="Output 12 16 13" xfId="29905"/>
    <cellStyle name="Output 12 16 13 2" xfId="29906"/>
    <cellStyle name="Output 12 16 13 3" xfId="29907"/>
    <cellStyle name="Output 12 16 13 4" xfId="51296"/>
    <cellStyle name="Output 12 16 14" xfId="29908"/>
    <cellStyle name="Output 12 16 14 2" xfId="29909"/>
    <cellStyle name="Output 12 16 14 3" xfId="29910"/>
    <cellStyle name="Output 12 16 14 4" xfId="51297"/>
    <cellStyle name="Output 12 16 15" xfId="29911"/>
    <cellStyle name="Output 12 16 15 2" xfId="29912"/>
    <cellStyle name="Output 12 16 15 3" xfId="29913"/>
    <cellStyle name="Output 12 16 15 4" xfId="51298"/>
    <cellStyle name="Output 12 16 16" xfId="29914"/>
    <cellStyle name="Output 12 16 16 2" xfId="29915"/>
    <cellStyle name="Output 12 16 16 3" xfId="29916"/>
    <cellStyle name="Output 12 16 16 4" xfId="51299"/>
    <cellStyle name="Output 12 16 17" xfId="29917"/>
    <cellStyle name="Output 12 16 17 2" xfId="29918"/>
    <cellStyle name="Output 12 16 17 3" xfId="29919"/>
    <cellStyle name="Output 12 16 17 4" xfId="51300"/>
    <cellStyle name="Output 12 16 18" xfId="29920"/>
    <cellStyle name="Output 12 16 18 2" xfId="29921"/>
    <cellStyle name="Output 12 16 18 3" xfId="29922"/>
    <cellStyle name="Output 12 16 18 4" xfId="51301"/>
    <cellStyle name="Output 12 16 19" xfId="29923"/>
    <cellStyle name="Output 12 16 19 2" xfId="29924"/>
    <cellStyle name="Output 12 16 19 3" xfId="29925"/>
    <cellStyle name="Output 12 16 19 4" xfId="51302"/>
    <cellStyle name="Output 12 16 2" xfId="29926"/>
    <cellStyle name="Output 12 16 2 2" xfId="29927"/>
    <cellStyle name="Output 12 16 2 3" xfId="29928"/>
    <cellStyle name="Output 12 16 2 4" xfId="51303"/>
    <cellStyle name="Output 12 16 20" xfId="29929"/>
    <cellStyle name="Output 12 16 20 2" xfId="29930"/>
    <cellStyle name="Output 12 16 20 3" xfId="51304"/>
    <cellStyle name="Output 12 16 20 4" xfId="51305"/>
    <cellStyle name="Output 12 16 21" xfId="51306"/>
    <cellStyle name="Output 12 16 22" xfId="51307"/>
    <cellStyle name="Output 12 16 3" xfId="29931"/>
    <cellStyle name="Output 12 16 3 2" xfId="29932"/>
    <cellStyle name="Output 12 16 3 3" xfId="29933"/>
    <cellStyle name="Output 12 16 3 4" xfId="51308"/>
    <cellStyle name="Output 12 16 4" xfId="29934"/>
    <cellStyle name="Output 12 16 4 2" xfId="29935"/>
    <cellStyle name="Output 12 16 4 3" xfId="29936"/>
    <cellStyle name="Output 12 16 4 4" xfId="51309"/>
    <cellStyle name="Output 12 16 5" xfId="29937"/>
    <cellStyle name="Output 12 16 5 2" xfId="29938"/>
    <cellStyle name="Output 12 16 5 3" xfId="29939"/>
    <cellStyle name="Output 12 16 5 4" xfId="51310"/>
    <cellStyle name="Output 12 16 6" xfId="29940"/>
    <cellStyle name="Output 12 16 6 2" xfId="29941"/>
    <cellStyle name="Output 12 16 6 3" xfId="29942"/>
    <cellStyle name="Output 12 16 6 4" xfId="51311"/>
    <cellStyle name="Output 12 16 7" xfId="29943"/>
    <cellStyle name="Output 12 16 7 2" xfId="29944"/>
    <cellStyle name="Output 12 16 7 3" xfId="29945"/>
    <cellStyle name="Output 12 16 7 4" xfId="51312"/>
    <cellStyle name="Output 12 16 8" xfId="29946"/>
    <cellStyle name="Output 12 16 8 2" xfId="29947"/>
    <cellStyle name="Output 12 16 8 3" xfId="29948"/>
    <cellStyle name="Output 12 16 8 4" xfId="51313"/>
    <cellStyle name="Output 12 16 9" xfId="29949"/>
    <cellStyle name="Output 12 16 9 2" xfId="29950"/>
    <cellStyle name="Output 12 16 9 3" xfId="29951"/>
    <cellStyle name="Output 12 16 9 4" xfId="51314"/>
    <cellStyle name="Output 12 17" xfId="29952"/>
    <cellStyle name="Output 12 17 10" xfId="29953"/>
    <cellStyle name="Output 12 17 10 2" xfId="29954"/>
    <cellStyle name="Output 12 17 10 3" xfId="29955"/>
    <cellStyle name="Output 12 17 10 4" xfId="51315"/>
    <cellStyle name="Output 12 17 11" xfId="29956"/>
    <cellStyle name="Output 12 17 11 2" xfId="29957"/>
    <cellStyle name="Output 12 17 11 3" xfId="29958"/>
    <cellStyle name="Output 12 17 11 4" xfId="51316"/>
    <cellStyle name="Output 12 17 12" xfId="29959"/>
    <cellStyle name="Output 12 17 12 2" xfId="29960"/>
    <cellStyle name="Output 12 17 12 3" xfId="29961"/>
    <cellStyle name="Output 12 17 12 4" xfId="51317"/>
    <cellStyle name="Output 12 17 13" xfId="29962"/>
    <cellStyle name="Output 12 17 13 2" xfId="29963"/>
    <cellStyle name="Output 12 17 13 3" xfId="29964"/>
    <cellStyle name="Output 12 17 13 4" xfId="51318"/>
    <cellStyle name="Output 12 17 14" xfId="29965"/>
    <cellStyle name="Output 12 17 14 2" xfId="29966"/>
    <cellStyle name="Output 12 17 14 3" xfId="29967"/>
    <cellStyle name="Output 12 17 14 4" xfId="51319"/>
    <cellStyle name="Output 12 17 15" xfId="29968"/>
    <cellStyle name="Output 12 17 15 2" xfId="29969"/>
    <cellStyle name="Output 12 17 15 3" xfId="29970"/>
    <cellStyle name="Output 12 17 15 4" xfId="51320"/>
    <cellStyle name="Output 12 17 16" xfId="29971"/>
    <cellStyle name="Output 12 17 16 2" xfId="29972"/>
    <cellStyle name="Output 12 17 16 3" xfId="29973"/>
    <cellStyle name="Output 12 17 16 4" xfId="51321"/>
    <cellStyle name="Output 12 17 17" xfId="29974"/>
    <cellStyle name="Output 12 17 17 2" xfId="29975"/>
    <cellStyle name="Output 12 17 17 3" xfId="29976"/>
    <cellStyle name="Output 12 17 17 4" xfId="51322"/>
    <cellStyle name="Output 12 17 18" xfId="29977"/>
    <cellStyle name="Output 12 17 18 2" xfId="29978"/>
    <cellStyle name="Output 12 17 18 3" xfId="29979"/>
    <cellStyle name="Output 12 17 18 4" xfId="51323"/>
    <cellStyle name="Output 12 17 19" xfId="29980"/>
    <cellStyle name="Output 12 17 19 2" xfId="29981"/>
    <cellStyle name="Output 12 17 19 3" xfId="29982"/>
    <cellStyle name="Output 12 17 19 4" xfId="51324"/>
    <cellStyle name="Output 12 17 2" xfId="29983"/>
    <cellStyle name="Output 12 17 2 2" xfId="29984"/>
    <cellStyle name="Output 12 17 2 3" xfId="29985"/>
    <cellStyle name="Output 12 17 2 4" xfId="51325"/>
    <cellStyle name="Output 12 17 20" xfId="29986"/>
    <cellStyle name="Output 12 17 20 2" xfId="29987"/>
    <cellStyle name="Output 12 17 20 3" xfId="51326"/>
    <cellStyle name="Output 12 17 20 4" xfId="51327"/>
    <cellStyle name="Output 12 17 21" xfId="51328"/>
    <cellStyle name="Output 12 17 22" xfId="51329"/>
    <cellStyle name="Output 12 17 3" xfId="29988"/>
    <cellStyle name="Output 12 17 3 2" xfId="29989"/>
    <cellStyle name="Output 12 17 3 3" xfId="29990"/>
    <cellStyle name="Output 12 17 3 4" xfId="51330"/>
    <cellStyle name="Output 12 17 4" xfId="29991"/>
    <cellStyle name="Output 12 17 4 2" xfId="29992"/>
    <cellStyle name="Output 12 17 4 3" xfId="29993"/>
    <cellStyle name="Output 12 17 4 4" xfId="51331"/>
    <cellStyle name="Output 12 17 5" xfId="29994"/>
    <cellStyle name="Output 12 17 5 2" xfId="29995"/>
    <cellStyle name="Output 12 17 5 3" xfId="29996"/>
    <cellStyle name="Output 12 17 5 4" xfId="51332"/>
    <cellStyle name="Output 12 17 6" xfId="29997"/>
    <cellStyle name="Output 12 17 6 2" xfId="29998"/>
    <cellStyle name="Output 12 17 6 3" xfId="29999"/>
    <cellStyle name="Output 12 17 6 4" xfId="51333"/>
    <cellStyle name="Output 12 17 7" xfId="30000"/>
    <cellStyle name="Output 12 17 7 2" xfId="30001"/>
    <cellStyle name="Output 12 17 7 3" xfId="30002"/>
    <cellStyle name="Output 12 17 7 4" xfId="51334"/>
    <cellStyle name="Output 12 17 8" xfId="30003"/>
    <cellStyle name="Output 12 17 8 2" xfId="30004"/>
    <cellStyle name="Output 12 17 8 3" xfId="30005"/>
    <cellStyle name="Output 12 17 8 4" xfId="51335"/>
    <cellStyle name="Output 12 17 9" xfId="30006"/>
    <cellStyle name="Output 12 17 9 2" xfId="30007"/>
    <cellStyle name="Output 12 17 9 3" xfId="30008"/>
    <cellStyle name="Output 12 17 9 4" xfId="51336"/>
    <cellStyle name="Output 12 18" xfId="30009"/>
    <cellStyle name="Output 12 18 10" xfId="30010"/>
    <cellStyle name="Output 12 18 10 2" xfId="30011"/>
    <cellStyle name="Output 12 18 10 3" xfId="30012"/>
    <cellStyle name="Output 12 18 10 4" xfId="51337"/>
    <cellStyle name="Output 12 18 11" xfId="30013"/>
    <cellStyle name="Output 12 18 11 2" xfId="30014"/>
    <cellStyle name="Output 12 18 11 3" xfId="30015"/>
    <cellStyle name="Output 12 18 11 4" xfId="51338"/>
    <cellStyle name="Output 12 18 12" xfId="30016"/>
    <cellStyle name="Output 12 18 12 2" xfId="30017"/>
    <cellStyle name="Output 12 18 12 3" xfId="30018"/>
    <cellStyle name="Output 12 18 12 4" xfId="51339"/>
    <cellStyle name="Output 12 18 13" xfId="30019"/>
    <cellStyle name="Output 12 18 13 2" xfId="30020"/>
    <cellStyle name="Output 12 18 13 3" xfId="30021"/>
    <cellStyle name="Output 12 18 13 4" xfId="51340"/>
    <cellStyle name="Output 12 18 14" xfId="30022"/>
    <cellStyle name="Output 12 18 14 2" xfId="30023"/>
    <cellStyle name="Output 12 18 14 3" xfId="30024"/>
    <cellStyle name="Output 12 18 14 4" xfId="51341"/>
    <cellStyle name="Output 12 18 15" xfId="30025"/>
    <cellStyle name="Output 12 18 15 2" xfId="30026"/>
    <cellStyle name="Output 12 18 15 3" xfId="30027"/>
    <cellStyle name="Output 12 18 15 4" xfId="51342"/>
    <cellStyle name="Output 12 18 16" xfId="30028"/>
    <cellStyle name="Output 12 18 16 2" xfId="30029"/>
    <cellStyle name="Output 12 18 16 3" xfId="30030"/>
    <cellStyle name="Output 12 18 16 4" xfId="51343"/>
    <cellStyle name="Output 12 18 17" xfId="30031"/>
    <cellStyle name="Output 12 18 17 2" xfId="30032"/>
    <cellStyle name="Output 12 18 17 3" xfId="30033"/>
    <cellStyle name="Output 12 18 17 4" xfId="51344"/>
    <cellStyle name="Output 12 18 18" xfId="30034"/>
    <cellStyle name="Output 12 18 18 2" xfId="30035"/>
    <cellStyle name="Output 12 18 18 3" xfId="30036"/>
    <cellStyle name="Output 12 18 18 4" xfId="51345"/>
    <cellStyle name="Output 12 18 19" xfId="30037"/>
    <cellStyle name="Output 12 18 19 2" xfId="30038"/>
    <cellStyle name="Output 12 18 19 3" xfId="30039"/>
    <cellStyle name="Output 12 18 19 4" xfId="51346"/>
    <cellStyle name="Output 12 18 2" xfId="30040"/>
    <cellStyle name="Output 12 18 2 2" xfId="30041"/>
    <cellStyle name="Output 12 18 2 3" xfId="30042"/>
    <cellStyle name="Output 12 18 2 4" xfId="51347"/>
    <cellStyle name="Output 12 18 20" xfId="30043"/>
    <cellStyle name="Output 12 18 20 2" xfId="30044"/>
    <cellStyle name="Output 12 18 20 3" xfId="51348"/>
    <cellStyle name="Output 12 18 20 4" xfId="51349"/>
    <cellStyle name="Output 12 18 21" xfId="51350"/>
    <cellStyle name="Output 12 18 22" xfId="51351"/>
    <cellStyle name="Output 12 18 3" xfId="30045"/>
    <cellStyle name="Output 12 18 3 2" xfId="30046"/>
    <cellStyle name="Output 12 18 3 3" xfId="30047"/>
    <cellStyle name="Output 12 18 3 4" xfId="51352"/>
    <cellStyle name="Output 12 18 4" xfId="30048"/>
    <cellStyle name="Output 12 18 4 2" xfId="30049"/>
    <cellStyle name="Output 12 18 4 3" xfId="30050"/>
    <cellStyle name="Output 12 18 4 4" xfId="51353"/>
    <cellStyle name="Output 12 18 5" xfId="30051"/>
    <cellStyle name="Output 12 18 5 2" xfId="30052"/>
    <cellStyle name="Output 12 18 5 3" xfId="30053"/>
    <cellStyle name="Output 12 18 5 4" xfId="51354"/>
    <cellStyle name="Output 12 18 6" xfId="30054"/>
    <cellStyle name="Output 12 18 6 2" xfId="30055"/>
    <cellStyle name="Output 12 18 6 3" xfId="30056"/>
    <cellStyle name="Output 12 18 6 4" xfId="51355"/>
    <cellStyle name="Output 12 18 7" xfId="30057"/>
    <cellStyle name="Output 12 18 7 2" xfId="30058"/>
    <cellStyle name="Output 12 18 7 3" xfId="30059"/>
    <cellStyle name="Output 12 18 7 4" xfId="51356"/>
    <cellStyle name="Output 12 18 8" xfId="30060"/>
    <cellStyle name="Output 12 18 8 2" xfId="30061"/>
    <cellStyle name="Output 12 18 8 3" xfId="30062"/>
    <cellStyle name="Output 12 18 8 4" xfId="51357"/>
    <cellStyle name="Output 12 18 9" xfId="30063"/>
    <cellStyle name="Output 12 18 9 2" xfId="30064"/>
    <cellStyle name="Output 12 18 9 3" xfId="30065"/>
    <cellStyle name="Output 12 18 9 4" xfId="51358"/>
    <cellStyle name="Output 12 19" xfId="30066"/>
    <cellStyle name="Output 12 19 10" xfId="30067"/>
    <cellStyle name="Output 12 19 10 2" xfId="30068"/>
    <cellStyle name="Output 12 19 10 3" xfId="30069"/>
    <cellStyle name="Output 12 19 10 4" xfId="51359"/>
    <cellStyle name="Output 12 19 11" xfId="30070"/>
    <cellStyle name="Output 12 19 11 2" xfId="30071"/>
    <cellStyle name="Output 12 19 11 3" xfId="30072"/>
    <cellStyle name="Output 12 19 11 4" xfId="51360"/>
    <cellStyle name="Output 12 19 12" xfId="30073"/>
    <cellStyle name="Output 12 19 12 2" xfId="30074"/>
    <cellStyle name="Output 12 19 12 3" xfId="30075"/>
    <cellStyle name="Output 12 19 12 4" xfId="51361"/>
    <cellStyle name="Output 12 19 13" xfId="30076"/>
    <cellStyle name="Output 12 19 13 2" xfId="30077"/>
    <cellStyle name="Output 12 19 13 3" xfId="30078"/>
    <cellStyle name="Output 12 19 13 4" xfId="51362"/>
    <cellStyle name="Output 12 19 14" xfId="30079"/>
    <cellStyle name="Output 12 19 14 2" xfId="30080"/>
    <cellStyle name="Output 12 19 14 3" xfId="30081"/>
    <cellStyle name="Output 12 19 14 4" xfId="51363"/>
    <cellStyle name="Output 12 19 15" xfId="30082"/>
    <cellStyle name="Output 12 19 15 2" xfId="30083"/>
    <cellStyle name="Output 12 19 15 3" xfId="30084"/>
    <cellStyle name="Output 12 19 15 4" xfId="51364"/>
    <cellStyle name="Output 12 19 16" xfId="30085"/>
    <cellStyle name="Output 12 19 16 2" xfId="30086"/>
    <cellStyle name="Output 12 19 16 3" xfId="30087"/>
    <cellStyle name="Output 12 19 16 4" xfId="51365"/>
    <cellStyle name="Output 12 19 17" xfId="30088"/>
    <cellStyle name="Output 12 19 17 2" xfId="30089"/>
    <cellStyle name="Output 12 19 17 3" xfId="30090"/>
    <cellStyle name="Output 12 19 17 4" xfId="51366"/>
    <cellStyle name="Output 12 19 18" xfId="30091"/>
    <cellStyle name="Output 12 19 18 2" xfId="30092"/>
    <cellStyle name="Output 12 19 18 3" xfId="30093"/>
    <cellStyle name="Output 12 19 18 4" xfId="51367"/>
    <cellStyle name="Output 12 19 19" xfId="30094"/>
    <cellStyle name="Output 12 19 19 2" xfId="30095"/>
    <cellStyle name="Output 12 19 19 3" xfId="30096"/>
    <cellStyle name="Output 12 19 19 4" xfId="51368"/>
    <cellStyle name="Output 12 19 2" xfId="30097"/>
    <cellStyle name="Output 12 19 2 2" xfId="30098"/>
    <cellStyle name="Output 12 19 2 3" xfId="30099"/>
    <cellStyle name="Output 12 19 2 4" xfId="51369"/>
    <cellStyle name="Output 12 19 20" xfId="30100"/>
    <cellStyle name="Output 12 19 20 2" xfId="30101"/>
    <cellStyle name="Output 12 19 20 3" xfId="51370"/>
    <cellStyle name="Output 12 19 20 4" xfId="51371"/>
    <cellStyle name="Output 12 19 21" xfId="51372"/>
    <cellStyle name="Output 12 19 22" xfId="51373"/>
    <cellStyle name="Output 12 19 3" xfId="30102"/>
    <cellStyle name="Output 12 19 3 2" xfId="30103"/>
    <cellStyle name="Output 12 19 3 3" xfId="30104"/>
    <cellStyle name="Output 12 19 3 4" xfId="51374"/>
    <cellStyle name="Output 12 19 4" xfId="30105"/>
    <cellStyle name="Output 12 19 4 2" xfId="30106"/>
    <cellStyle name="Output 12 19 4 3" xfId="30107"/>
    <cellStyle name="Output 12 19 4 4" xfId="51375"/>
    <cellStyle name="Output 12 19 5" xfId="30108"/>
    <cellStyle name="Output 12 19 5 2" xfId="30109"/>
    <cellStyle name="Output 12 19 5 3" xfId="30110"/>
    <cellStyle name="Output 12 19 5 4" xfId="51376"/>
    <cellStyle name="Output 12 19 6" xfId="30111"/>
    <cellStyle name="Output 12 19 6 2" xfId="30112"/>
    <cellStyle name="Output 12 19 6 3" xfId="30113"/>
    <cellStyle name="Output 12 19 6 4" xfId="51377"/>
    <cellStyle name="Output 12 19 7" xfId="30114"/>
    <cellStyle name="Output 12 19 7 2" xfId="30115"/>
    <cellStyle name="Output 12 19 7 3" xfId="30116"/>
    <cellStyle name="Output 12 19 7 4" xfId="51378"/>
    <cellStyle name="Output 12 19 8" xfId="30117"/>
    <cellStyle name="Output 12 19 8 2" xfId="30118"/>
    <cellStyle name="Output 12 19 8 3" xfId="30119"/>
    <cellStyle name="Output 12 19 8 4" xfId="51379"/>
    <cellStyle name="Output 12 19 9" xfId="30120"/>
    <cellStyle name="Output 12 19 9 2" xfId="30121"/>
    <cellStyle name="Output 12 19 9 3" xfId="30122"/>
    <cellStyle name="Output 12 19 9 4" xfId="51380"/>
    <cellStyle name="Output 12 2" xfId="30123"/>
    <cellStyle name="Output 12 2 10" xfId="30124"/>
    <cellStyle name="Output 12 2 10 2" xfId="30125"/>
    <cellStyle name="Output 12 2 10 3" xfId="30126"/>
    <cellStyle name="Output 12 2 10 4" xfId="51381"/>
    <cellStyle name="Output 12 2 11" xfId="30127"/>
    <cellStyle name="Output 12 2 11 2" xfId="30128"/>
    <cellStyle name="Output 12 2 11 3" xfId="30129"/>
    <cellStyle name="Output 12 2 11 4" xfId="51382"/>
    <cellStyle name="Output 12 2 12" xfId="30130"/>
    <cellStyle name="Output 12 2 12 2" xfId="30131"/>
    <cellStyle name="Output 12 2 12 3" xfId="30132"/>
    <cellStyle name="Output 12 2 12 4" xfId="51383"/>
    <cellStyle name="Output 12 2 13" xfId="30133"/>
    <cellStyle name="Output 12 2 13 2" xfId="30134"/>
    <cellStyle name="Output 12 2 13 3" xfId="30135"/>
    <cellStyle name="Output 12 2 13 4" xfId="51384"/>
    <cellStyle name="Output 12 2 14" xfId="30136"/>
    <cellStyle name="Output 12 2 14 2" xfId="30137"/>
    <cellStyle name="Output 12 2 14 3" xfId="30138"/>
    <cellStyle name="Output 12 2 14 4" xfId="51385"/>
    <cellStyle name="Output 12 2 15" xfId="30139"/>
    <cellStyle name="Output 12 2 15 2" xfId="30140"/>
    <cellStyle name="Output 12 2 15 3" xfId="30141"/>
    <cellStyle name="Output 12 2 15 4" xfId="51386"/>
    <cellStyle name="Output 12 2 16" xfId="30142"/>
    <cellStyle name="Output 12 2 16 2" xfId="30143"/>
    <cellStyle name="Output 12 2 16 3" xfId="30144"/>
    <cellStyle name="Output 12 2 16 4" xfId="51387"/>
    <cellStyle name="Output 12 2 17" xfId="30145"/>
    <cellStyle name="Output 12 2 17 2" xfId="30146"/>
    <cellStyle name="Output 12 2 17 3" xfId="30147"/>
    <cellStyle name="Output 12 2 17 4" xfId="51388"/>
    <cellStyle name="Output 12 2 18" xfId="30148"/>
    <cellStyle name="Output 12 2 18 2" xfId="30149"/>
    <cellStyle name="Output 12 2 18 3" xfId="30150"/>
    <cellStyle name="Output 12 2 18 4" xfId="51389"/>
    <cellStyle name="Output 12 2 19" xfId="30151"/>
    <cellStyle name="Output 12 2 19 2" xfId="30152"/>
    <cellStyle name="Output 12 2 19 3" xfId="30153"/>
    <cellStyle name="Output 12 2 19 4" xfId="51390"/>
    <cellStyle name="Output 12 2 2" xfId="30154"/>
    <cellStyle name="Output 12 2 2 2" xfId="30155"/>
    <cellStyle name="Output 12 2 2 3" xfId="30156"/>
    <cellStyle name="Output 12 2 2 4" xfId="51391"/>
    <cellStyle name="Output 12 2 20" xfId="30157"/>
    <cellStyle name="Output 12 2 20 2" xfId="30158"/>
    <cellStyle name="Output 12 2 20 3" xfId="51392"/>
    <cellStyle name="Output 12 2 20 4" xfId="51393"/>
    <cellStyle name="Output 12 2 21" xfId="51394"/>
    <cellStyle name="Output 12 2 22" xfId="51395"/>
    <cellStyle name="Output 12 2 3" xfId="30159"/>
    <cellStyle name="Output 12 2 3 2" xfId="30160"/>
    <cellStyle name="Output 12 2 3 3" xfId="30161"/>
    <cellStyle name="Output 12 2 3 4" xfId="51396"/>
    <cellStyle name="Output 12 2 4" xfId="30162"/>
    <cellStyle name="Output 12 2 4 2" xfId="30163"/>
    <cellStyle name="Output 12 2 4 3" xfId="30164"/>
    <cellStyle name="Output 12 2 4 4" xfId="51397"/>
    <cellStyle name="Output 12 2 5" xfId="30165"/>
    <cellStyle name="Output 12 2 5 2" xfId="30166"/>
    <cellStyle name="Output 12 2 5 3" xfId="30167"/>
    <cellStyle name="Output 12 2 5 4" xfId="51398"/>
    <cellStyle name="Output 12 2 6" xfId="30168"/>
    <cellStyle name="Output 12 2 6 2" xfId="30169"/>
    <cellStyle name="Output 12 2 6 3" xfId="30170"/>
    <cellStyle name="Output 12 2 6 4" xfId="51399"/>
    <cellStyle name="Output 12 2 7" xfId="30171"/>
    <cellStyle name="Output 12 2 7 2" xfId="30172"/>
    <cellStyle name="Output 12 2 7 3" xfId="30173"/>
    <cellStyle name="Output 12 2 7 4" xfId="51400"/>
    <cellStyle name="Output 12 2 8" xfId="30174"/>
    <cellStyle name="Output 12 2 8 2" xfId="30175"/>
    <cellStyle name="Output 12 2 8 3" xfId="30176"/>
    <cellStyle name="Output 12 2 8 4" xfId="51401"/>
    <cellStyle name="Output 12 2 9" xfId="30177"/>
    <cellStyle name="Output 12 2 9 2" xfId="30178"/>
    <cellStyle name="Output 12 2 9 3" xfId="30179"/>
    <cellStyle name="Output 12 2 9 4" xfId="51402"/>
    <cellStyle name="Output 12 20" xfId="30180"/>
    <cellStyle name="Output 12 20 10" xfId="30181"/>
    <cellStyle name="Output 12 20 10 2" xfId="30182"/>
    <cellStyle name="Output 12 20 10 3" xfId="30183"/>
    <cellStyle name="Output 12 20 10 4" xfId="51403"/>
    <cellStyle name="Output 12 20 11" xfId="30184"/>
    <cellStyle name="Output 12 20 11 2" xfId="30185"/>
    <cellStyle name="Output 12 20 11 3" xfId="30186"/>
    <cellStyle name="Output 12 20 11 4" xfId="51404"/>
    <cellStyle name="Output 12 20 12" xfId="30187"/>
    <cellStyle name="Output 12 20 12 2" xfId="30188"/>
    <cellStyle name="Output 12 20 12 3" xfId="30189"/>
    <cellStyle name="Output 12 20 12 4" xfId="51405"/>
    <cellStyle name="Output 12 20 13" xfId="30190"/>
    <cellStyle name="Output 12 20 13 2" xfId="30191"/>
    <cellStyle name="Output 12 20 13 3" xfId="30192"/>
    <cellStyle name="Output 12 20 13 4" xfId="51406"/>
    <cellStyle name="Output 12 20 14" xfId="30193"/>
    <cellStyle name="Output 12 20 14 2" xfId="30194"/>
    <cellStyle name="Output 12 20 14 3" xfId="30195"/>
    <cellStyle name="Output 12 20 14 4" xfId="51407"/>
    <cellStyle name="Output 12 20 15" xfId="30196"/>
    <cellStyle name="Output 12 20 15 2" xfId="30197"/>
    <cellStyle name="Output 12 20 15 3" xfId="30198"/>
    <cellStyle name="Output 12 20 15 4" xfId="51408"/>
    <cellStyle name="Output 12 20 16" xfId="30199"/>
    <cellStyle name="Output 12 20 16 2" xfId="30200"/>
    <cellStyle name="Output 12 20 16 3" xfId="30201"/>
    <cellStyle name="Output 12 20 16 4" xfId="51409"/>
    <cellStyle name="Output 12 20 17" xfId="30202"/>
    <cellStyle name="Output 12 20 17 2" xfId="30203"/>
    <cellStyle name="Output 12 20 17 3" xfId="30204"/>
    <cellStyle name="Output 12 20 17 4" xfId="51410"/>
    <cellStyle name="Output 12 20 18" xfId="30205"/>
    <cellStyle name="Output 12 20 18 2" xfId="30206"/>
    <cellStyle name="Output 12 20 18 3" xfId="30207"/>
    <cellStyle name="Output 12 20 18 4" xfId="51411"/>
    <cellStyle name="Output 12 20 19" xfId="30208"/>
    <cellStyle name="Output 12 20 19 2" xfId="30209"/>
    <cellStyle name="Output 12 20 19 3" xfId="30210"/>
    <cellStyle name="Output 12 20 19 4" xfId="51412"/>
    <cellStyle name="Output 12 20 2" xfId="30211"/>
    <cellStyle name="Output 12 20 2 2" xfId="30212"/>
    <cellStyle name="Output 12 20 2 3" xfId="30213"/>
    <cellStyle name="Output 12 20 2 4" xfId="51413"/>
    <cellStyle name="Output 12 20 20" xfId="30214"/>
    <cellStyle name="Output 12 20 20 2" xfId="30215"/>
    <cellStyle name="Output 12 20 20 3" xfId="51414"/>
    <cellStyle name="Output 12 20 20 4" xfId="51415"/>
    <cellStyle name="Output 12 20 21" xfId="51416"/>
    <cellStyle name="Output 12 20 22" xfId="51417"/>
    <cellStyle name="Output 12 20 3" xfId="30216"/>
    <cellStyle name="Output 12 20 3 2" xfId="30217"/>
    <cellStyle name="Output 12 20 3 3" xfId="30218"/>
    <cellStyle name="Output 12 20 3 4" xfId="51418"/>
    <cellStyle name="Output 12 20 4" xfId="30219"/>
    <cellStyle name="Output 12 20 4 2" xfId="30220"/>
    <cellStyle name="Output 12 20 4 3" xfId="30221"/>
    <cellStyle name="Output 12 20 4 4" xfId="51419"/>
    <cellStyle name="Output 12 20 5" xfId="30222"/>
    <cellStyle name="Output 12 20 5 2" xfId="30223"/>
    <cellStyle name="Output 12 20 5 3" xfId="30224"/>
    <cellStyle name="Output 12 20 5 4" xfId="51420"/>
    <cellStyle name="Output 12 20 6" xfId="30225"/>
    <cellStyle name="Output 12 20 6 2" xfId="30226"/>
    <cellStyle name="Output 12 20 6 3" xfId="30227"/>
    <cellStyle name="Output 12 20 6 4" xfId="51421"/>
    <cellStyle name="Output 12 20 7" xfId="30228"/>
    <cellStyle name="Output 12 20 7 2" xfId="30229"/>
    <cellStyle name="Output 12 20 7 3" xfId="30230"/>
    <cellStyle name="Output 12 20 7 4" xfId="51422"/>
    <cellStyle name="Output 12 20 8" xfId="30231"/>
    <cellStyle name="Output 12 20 8 2" xfId="30232"/>
    <cellStyle name="Output 12 20 8 3" xfId="30233"/>
    <cellStyle name="Output 12 20 8 4" xfId="51423"/>
    <cellStyle name="Output 12 20 9" xfId="30234"/>
    <cellStyle name="Output 12 20 9 2" xfId="30235"/>
    <cellStyle name="Output 12 20 9 3" xfId="30236"/>
    <cellStyle name="Output 12 20 9 4" xfId="51424"/>
    <cellStyle name="Output 12 21" xfId="30237"/>
    <cellStyle name="Output 12 21 10" xfId="30238"/>
    <cellStyle name="Output 12 21 10 2" xfId="30239"/>
    <cellStyle name="Output 12 21 10 3" xfId="30240"/>
    <cellStyle name="Output 12 21 10 4" xfId="51425"/>
    <cellStyle name="Output 12 21 11" xfId="30241"/>
    <cellStyle name="Output 12 21 11 2" xfId="30242"/>
    <cellStyle name="Output 12 21 11 3" xfId="30243"/>
    <cellStyle name="Output 12 21 11 4" xfId="51426"/>
    <cellStyle name="Output 12 21 12" xfId="30244"/>
    <cellStyle name="Output 12 21 12 2" xfId="30245"/>
    <cellStyle name="Output 12 21 12 3" xfId="30246"/>
    <cellStyle name="Output 12 21 12 4" xfId="51427"/>
    <cellStyle name="Output 12 21 13" xfId="30247"/>
    <cellStyle name="Output 12 21 13 2" xfId="30248"/>
    <cellStyle name="Output 12 21 13 3" xfId="30249"/>
    <cellStyle name="Output 12 21 13 4" xfId="51428"/>
    <cellStyle name="Output 12 21 14" xfId="30250"/>
    <cellStyle name="Output 12 21 14 2" xfId="30251"/>
    <cellStyle name="Output 12 21 14 3" xfId="30252"/>
    <cellStyle name="Output 12 21 14 4" xfId="51429"/>
    <cellStyle name="Output 12 21 15" xfId="30253"/>
    <cellStyle name="Output 12 21 15 2" xfId="30254"/>
    <cellStyle name="Output 12 21 15 3" xfId="30255"/>
    <cellStyle name="Output 12 21 15 4" xfId="51430"/>
    <cellStyle name="Output 12 21 16" xfId="30256"/>
    <cellStyle name="Output 12 21 16 2" xfId="30257"/>
    <cellStyle name="Output 12 21 16 3" xfId="30258"/>
    <cellStyle name="Output 12 21 16 4" xfId="51431"/>
    <cellStyle name="Output 12 21 17" xfId="30259"/>
    <cellStyle name="Output 12 21 17 2" xfId="30260"/>
    <cellStyle name="Output 12 21 17 3" xfId="30261"/>
    <cellStyle name="Output 12 21 17 4" xfId="51432"/>
    <cellStyle name="Output 12 21 18" xfId="30262"/>
    <cellStyle name="Output 12 21 18 2" xfId="30263"/>
    <cellStyle name="Output 12 21 18 3" xfId="30264"/>
    <cellStyle name="Output 12 21 18 4" xfId="51433"/>
    <cellStyle name="Output 12 21 19" xfId="30265"/>
    <cellStyle name="Output 12 21 19 2" xfId="30266"/>
    <cellStyle name="Output 12 21 19 3" xfId="30267"/>
    <cellStyle name="Output 12 21 19 4" xfId="51434"/>
    <cellStyle name="Output 12 21 2" xfId="30268"/>
    <cellStyle name="Output 12 21 2 2" xfId="30269"/>
    <cellStyle name="Output 12 21 2 3" xfId="30270"/>
    <cellStyle name="Output 12 21 2 4" xfId="51435"/>
    <cellStyle name="Output 12 21 20" xfId="30271"/>
    <cellStyle name="Output 12 21 20 2" xfId="30272"/>
    <cellStyle name="Output 12 21 20 3" xfId="51436"/>
    <cellStyle name="Output 12 21 20 4" xfId="51437"/>
    <cellStyle name="Output 12 21 21" xfId="51438"/>
    <cellStyle name="Output 12 21 22" xfId="51439"/>
    <cellStyle name="Output 12 21 3" xfId="30273"/>
    <cellStyle name="Output 12 21 3 2" xfId="30274"/>
    <cellStyle name="Output 12 21 3 3" xfId="30275"/>
    <cellStyle name="Output 12 21 3 4" xfId="51440"/>
    <cellStyle name="Output 12 21 4" xfId="30276"/>
    <cellStyle name="Output 12 21 4 2" xfId="30277"/>
    <cellStyle name="Output 12 21 4 3" xfId="30278"/>
    <cellStyle name="Output 12 21 4 4" xfId="51441"/>
    <cellStyle name="Output 12 21 5" xfId="30279"/>
    <cellStyle name="Output 12 21 5 2" xfId="30280"/>
    <cellStyle name="Output 12 21 5 3" xfId="30281"/>
    <cellStyle name="Output 12 21 5 4" xfId="51442"/>
    <cellStyle name="Output 12 21 6" xfId="30282"/>
    <cellStyle name="Output 12 21 6 2" xfId="30283"/>
    <cellStyle name="Output 12 21 6 3" xfId="30284"/>
    <cellStyle name="Output 12 21 6 4" xfId="51443"/>
    <cellStyle name="Output 12 21 7" xfId="30285"/>
    <cellStyle name="Output 12 21 7 2" xfId="30286"/>
    <cellStyle name="Output 12 21 7 3" xfId="30287"/>
    <cellStyle name="Output 12 21 7 4" xfId="51444"/>
    <cellStyle name="Output 12 21 8" xfId="30288"/>
    <cellStyle name="Output 12 21 8 2" xfId="30289"/>
    <cellStyle name="Output 12 21 8 3" xfId="30290"/>
    <cellStyle name="Output 12 21 8 4" xfId="51445"/>
    <cellStyle name="Output 12 21 9" xfId="30291"/>
    <cellStyle name="Output 12 21 9 2" xfId="30292"/>
    <cellStyle name="Output 12 21 9 3" xfId="30293"/>
    <cellStyle name="Output 12 21 9 4" xfId="51446"/>
    <cellStyle name="Output 12 22" xfId="30294"/>
    <cellStyle name="Output 12 22 10" xfId="30295"/>
    <cellStyle name="Output 12 22 10 2" xfId="30296"/>
    <cellStyle name="Output 12 22 10 3" xfId="30297"/>
    <cellStyle name="Output 12 22 10 4" xfId="51447"/>
    <cellStyle name="Output 12 22 11" xfId="30298"/>
    <cellStyle name="Output 12 22 11 2" xfId="30299"/>
    <cellStyle name="Output 12 22 11 3" xfId="30300"/>
    <cellStyle name="Output 12 22 11 4" xfId="51448"/>
    <cellStyle name="Output 12 22 12" xfId="30301"/>
    <cellStyle name="Output 12 22 12 2" xfId="30302"/>
    <cellStyle name="Output 12 22 12 3" xfId="30303"/>
    <cellStyle name="Output 12 22 12 4" xfId="51449"/>
    <cellStyle name="Output 12 22 13" xfId="30304"/>
    <cellStyle name="Output 12 22 13 2" xfId="30305"/>
    <cellStyle name="Output 12 22 13 3" xfId="30306"/>
    <cellStyle name="Output 12 22 13 4" xfId="51450"/>
    <cellStyle name="Output 12 22 14" xfId="30307"/>
    <cellStyle name="Output 12 22 14 2" xfId="30308"/>
    <cellStyle name="Output 12 22 14 3" xfId="30309"/>
    <cellStyle name="Output 12 22 14 4" xfId="51451"/>
    <cellStyle name="Output 12 22 15" xfId="30310"/>
    <cellStyle name="Output 12 22 15 2" xfId="30311"/>
    <cellStyle name="Output 12 22 15 3" xfId="30312"/>
    <cellStyle name="Output 12 22 15 4" xfId="51452"/>
    <cellStyle name="Output 12 22 16" xfId="30313"/>
    <cellStyle name="Output 12 22 16 2" xfId="30314"/>
    <cellStyle name="Output 12 22 16 3" xfId="30315"/>
    <cellStyle name="Output 12 22 16 4" xfId="51453"/>
    <cellStyle name="Output 12 22 17" xfId="30316"/>
    <cellStyle name="Output 12 22 17 2" xfId="30317"/>
    <cellStyle name="Output 12 22 17 3" xfId="30318"/>
    <cellStyle name="Output 12 22 17 4" xfId="51454"/>
    <cellStyle name="Output 12 22 18" xfId="30319"/>
    <cellStyle name="Output 12 22 18 2" xfId="30320"/>
    <cellStyle name="Output 12 22 18 3" xfId="30321"/>
    <cellStyle name="Output 12 22 18 4" xfId="51455"/>
    <cellStyle name="Output 12 22 19" xfId="30322"/>
    <cellStyle name="Output 12 22 19 2" xfId="30323"/>
    <cellStyle name="Output 12 22 19 3" xfId="30324"/>
    <cellStyle name="Output 12 22 19 4" xfId="51456"/>
    <cellStyle name="Output 12 22 2" xfId="30325"/>
    <cellStyle name="Output 12 22 2 2" xfId="30326"/>
    <cellStyle name="Output 12 22 2 3" xfId="30327"/>
    <cellStyle name="Output 12 22 2 4" xfId="51457"/>
    <cellStyle name="Output 12 22 20" xfId="30328"/>
    <cellStyle name="Output 12 22 20 2" xfId="30329"/>
    <cellStyle name="Output 12 22 20 3" xfId="51458"/>
    <cellStyle name="Output 12 22 20 4" xfId="51459"/>
    <cellStyle name="Output 12 22 21" xfId="51460"/>
    <cellStyle name="Output 12 22 22" xfId="51461"/>
    <cellStyle name="Output 12 22 3" xfId="30330"/>
    <cellStyle name="Output 12 22 3 2" xfId="30331"/>
    <cellStyle name="Output 12 22 3 3" xfId="30332"/>
    <cellStyle name="Output 12 22 3 4" xfId="51462"/>
    <cellStyle name="Output 12 22 4" xfId="30333"/>
    <cellStyle name="Output 12 22 4 2" xfId="30334"/>
    <cellStyle name="Output 12 22 4 3" xfId="30335"/>
    <cellStyle name="Output 12 22 4 4" xfId="51463"/>
    <cellStyle name="Output 12 22 5" xfId="30336"/>
    <cellStyle name="Output 12 22 5 2" xfId="30337"/>
    <cellStyle name="Output 12 22 5 3" xfId="30338"/>
    <cellStyle name="Output 12 22 5 4" xfId="51464"/>
    <cellStyle name="Output 12 22 6" xfId="30339"/>
    <cellStyle name="Output 12 22 6 2" xfId="30340"/>
    <cellStyle name="Output 12 22 6 3" xfId="30341"/>
    <cellStyle name="Output 12 22 6 4" xfId="51465"/>
    <cellStyle name="Output 12 22 7" xfId="30342"/>
    <cellStyle name="Output 12 22 7 2" xfId="30343"/>
    <cellStyle name="Output 12 22 7 3" xfId="30344"/>
    <cellStyle name="Output 12 22 7 4" xfId="51466"/>
    <cellStyle name="Output 12 22 8" xfId="30345"/>
    <cellStyle name="Output 12 22 8 2" xfId="30346"/>
    <cellStyle name="Output 12 22 8 3" xfId="30347"/>
    <cellStyle name="Output 12 22 8 4" xfId="51467"/>
    <cellStyle name="Output 12 22 9" xfId="30348"/>
    <cellStyle name="Output 12 22 9 2" xfId="30349"/>
    <cellStyle name="Output 12 22 9 3" xfId="30350"/>
    <cellStyle name="Output 12 22 9 4" xfId="51468"/>
    <cellStyle name="Output 12 23" xfId="30351"/>
    <cellStyle name="Output 12 23 10" xfId="30352"/>
    <cellStyle name="Output 12 23 10 2" xfId="30353"/>
    <cellStyle name="Output 12 23 10 3" xfId="30354"/>
    <cellStyle name="Output 12 23 10 4" xfId="51469"/>
    <cellStyle name="Output 12 23 11" xfId="30355"/>
    <cellStyle name="Output 12 23 11 2" xfId="30356"/>
    <cellStyle name="Output 12 23 11 3" xfId="30357"/>
    <cellStyle name="Output 12 23 11 4" xfId="51470"/>
    <cellStyle name="Output 12 23 12" xfId="30358"/>
    <cellStyle name="Output 12 23 12 2" xfId="30359"/>
    <cellStyle name="Output 12 23 12 3" xfId="30360"/>
    <cellStyle name="Output 12 23 12 4" xfId="51471"/>
    <cellStyle name="Output 12 23 13" xfId="30361"/>
    <cellStyle name="Output 12 23 13 2" xfId="30362"/>
    <cellStyle name="Output 12 23 13 3" xfId="30363"/>
    <cellStyle name="Output 12 23 13 4" xfId="51472"/>
    <cellStyle name="Output 12 23 14" xfId="30364"/>
    <cellStyle name="Output 12 23 14 2" xfId="30365"/>
    <cellStyle name="Output 12 23 14 3" xfId="30366"/>
    <cellStyle name="Output 12 23 14 4" xfId="51473"/>
    <cellStyle name="Output 12 23 15" xfId="30367"/>
    <cellStyle name="Output 12 23 15 2" xfId="30368"/>
    <cellStyle name="Output 12 23 15 3" xfId="30369"/>
    <cellStyle name="Output 12 23 15 4" xfId="51474"/>
    <cellStyle name="Output 12 23 16" xfId="30370"/>
    <cellStyle name="Output 12 23 16 2" xfId="30371"/>
    <cellStyle name="Output 12 23 16 3" xfId="30372"/>
    <cellStyle name="Output 12 23 16 4" xfId="51475"/>
    <cellStyle name="Output 12 23 17" xfId="30373"/>
    <cellStyle name="Output 12 23 17 2" xfId="30374"/>
    <cellStyle name="Output 12 23 17 3" xfId="30375"/>
    <cellStyle name="Output 12 23 17 4" xfId="51476"/>
    <cellStyle name="Output 12 23 18" xfId="30376"/>
    <cellStyle name="Output 12 23 18 2" xfId="30377"/>
    <cellStyle name="Output 12 23 18 3" xfId="30378"/>
    <cellStyle name="Output 12 23 18 4" xfId="51477"/>
    <cellStyle name="Output 12 23 19" xfId="30379"/>
    <cellStyle name="Output 12 23 19 2" xfId="30380"/>
    <cellStyle name="Output 12 23 19 3" xfId="30381"/>
    <cellStyle name="Output 12 23 19 4" xfId="51478"/>
    <cellStyle name="Output 12 23 2" xfId="30382"/>
    <cellStyle name="Output 12 23 2 2" xfId="30383"/>
    <cellStyle name="Output 12 23 2 3" xfId="30384"/>
    <cellStyle name="Output 12 23 2 4" xfId="51479"/>
    <cellStyle name="Output 12 23 20" xfId="30385"/>
    <cellStyle name="Output 12 23 20 2" xfId="30386"/>
    <cellStyle name="Output 12 23 20 3" xfId="51480"/>
    <cellStyle name="Output 12 23 20 4" xfId="51481"/>
    <cellStyle name="Output 12 23 21" xfId="51482"/>
    <cellStyle name="Output 12 23 22" xfId="51483"/>
    <cellStyle name="Output 12 23 3" xfId="30387"/>
    <cellStyle name="Output 12 23 3 2" xfId="30388"/>
    <cellStyle name="Output 12 23 3 3" xfId="30389"/>
    <cellStyle name="Output 12 23 3 4" xfId="51484"/>
    <cellStyle name="Output 12 23 4" xfId="30390"/>
    <cellStyle name="Output 12 23 4 2" xfId="30391"/>
    <cellStyle name="Output 12 23 4 3" xfId="30392"/>
    <cellStyle name="Output 12 23 4 4" xfId="51485"/>
    <cellStyle name="Output 12 23 5" xfId="30393"/>
    <cellStyle name="Output 12 23 5 2" xfId="30394"/>
    <cellStyle name="Output 12 23 5 3" xfId="30395"/>
    <cellStyle name="Output 12 23 5 4" xfId="51486"/>
    <cellStyle name="Output 12 23 6" xfId="30396"/>
    <cellStyle name="Output 12 23 6 2" xfId="30397"/>
    <cellStyle name="Output 12 23 6 3" xfId="30398"/>
    <cellStyle name="Output 12 23 6 4" xfId="51487"/>
    <cellStyle name="Output 12 23 7" xfId="30399"/>
    <cellStyle name="Output 12 23 7 2" xfId="30400"/>
    <cellStyle name="Output 12 23 7 3" xfId="30401"/>
    <cellStyle name="Output 12 23 7 4" xfId="51488"/>
    <cellStyle name="Output 12 23 8" xfId="30402"/>
    <cellStyle name="Output 12 23 8 2" xfId="30403"/>
    <cellStyle name="Output 12 23 8 3" xfId="30404"/>
    <cellStyle name="Output 12 23 8 4" xfId="51489"/>
    <cellStyle name="Output 12 23 9" xfId="30405"/>
    <cellStyle name="Output 12 23 9 2" xfId="30406"/>
    <cellStyle name="Output 12 23 9 3" xfId="30407"/>
    <cellStyle name="Output 12 23 9 4" xfId="51490"/>
    <cellStyle name="Output 12 24" xfId="30408"/>
    <cellStyle name="Output 12 24 10" xfId="30409"/>
    <cellStyle name="Output 12 24 10 2" xfId="30410"/>
    <cellStyle name="Output 12 24 10 3" xfId="30411"/>
    <cellStyle name="Output 12 24 10 4" xfId="51491"/>
    <cellStyle name="Output 12 24 11" xfId="30412"/>
    <cellStyle name="Output 12 24 11 2" xfId="30413"/>
    <cellStyle name="Output 12 24 11 3" xfId="30414"/>
    <cellStyle name="Output 12 24 11 4" xfId="51492"/>
    <cellStyle name="Output 12 24 12" xfId="30415"/>
    <cellStyle name="Output 12 24 12 2" xfId="30416"/>
    <cellStyle name="Output 12 24 12 3" xfId="30417"/>
    <cellStyle name="Output 12 24 12 4" xfId="51493"/>
    <cellStyle name="Output 12 24 13" xfId="30418"/>
    <cellStyle name="Output 12 24 13 2" xfId="30419"/>
    <cellStyle name="Output 12 24 13 3" xfId="30420"/>
    <cellStyle name="Output 12 24 13 4" xfId="51494"/>
    <cellStyle name="Output 12 24 14" xfId="30421"/>
    <cellStyle name="Output 12 24 14 2" xfId="30422"/>
    <cellStyle name="Output 12 24 14 3" xfId="30423"/>
    <cellStyle name="Output 12 24 14 4" xfId="51495"/>
    <cellStyle name="Output 12 24 15" xfId="30424"/>
    <cellStyle name="Output 12 24 15 2" xfId="30425"/>
    <cellStyle name="Output 12 24 15 3" xfId="30426"/>
    <cellStyle name="Output 12 24 15 4" xfId="51496"/>
    <cellStyle name="Output 12 24 16" xfId="30427"/>
    <cellStyle name="Output 12 24 16 2" xfId="30428"/>
    <cellStyle name="Output 12 24 16 3" xfId="30429"/>
    <cellStyle name="Output 12 24 16 4" xfId="51497"/>
    <cellStyle name="Output 12 24 17" xfId="30430"/>
    <cellStyle name="Output 12 24 17 2" xfId="30431"/>
    <cellStyle name="Output 12 24 17 3" xfId="30432"/>
    <cellStyle name="Output 12 24 17 4" xfId="51498"/>
    <cellStyle name="Output 12 24 18" xfId="30433"/>
    <cellStyle name="Output 12 24 18 2" xfId="30434"/>
    <cellStyle name="Output 12 24 18 3" xfId="30435"/>
    <cellStyle name="Output 12 24 18 4" xfId="51499"/>
    <cellStyle name="Output 12 24 19" xfId="30436"/>
    <cellStyle name="Output 12 24 19 2" xfId="30437"/>
    <cellStyle name="Output 12 24 19 3" xfId="30438"/>
    <cellStyle name="Output 12 24 19 4" xfId="51500"/>
    <cellStyle name="Output 12 24 2" xfId="30439"/>
    <cellStyle name="Output 12 24 2 2" xfId="30440"/>
    <cellStyle name="Output 12 24 2 3" xfId="30441"/>
    <cellStyle name="Output 12 24 2 4" xfId="51501"/>
    <cellStyle name="Output 12 24 20" xfId="30442"/>
    <cellStyle name="Output 12 24 20 2" xfId="30443"/>
    <cellStyle name="Output 12 24 20 3" xfId="51502"/>
    <cellStyle name="Output 12 24 20 4" xfId="51503"/>
    <cellStyle name="Output 12 24 21" xfId="51504"/>
    <cellStyle name="Output 12 24 22" xfId="51505"/>
    <cellStyle name="Output 12 24 3" xfId="30444"/>
    <cellStyle name="Output 12 24 3 2" xfId="30445"/>
    <cellStyle name="Output 12 24 3 3" xfId="30446"/>
    <cellStyle name="Output 12 24 3 4" xfId="51506"/>
    <cellStyle name="Output 12 24 4" xfId="30447"/>
    <cellStyle name="Output 12 24 4 2" xfId="30448"/>
    <cellStyle name="Output 12 24 4 3" xfId="30449"/>
    <cellStyle name="Output 12 24 4 4" xfId="51507"/>
    <cellStyle name="Output 12 24 5" xfId="30450"/>
    <cellStyle name="Output 12 24 5 2" xfId="30451"/>
    <cellStyle name="Output 12 24 5 3" xfId="30452"/>
    <cellStyle name="Output 12 24 5 4" xfId="51508"/>
    <cellStyle name="Output 12 24 6" xfId="30453"/>
    <cellStyle name="Output 12 24 6 2" xfId="30454"/>
    <cellStyle name="Output 12 24 6 3" xfId="30455"/>
    <cellStyle name="Output 12 24 6 4" xfId="51509"/>
    <cellStyle name="Output 12 24 7" xfId="30456"/>
    <cellStyle name="Output 12 24 7 2" xfId="30457"/>
    <cellStyle name="Output 12 24 7 3" xfId="30458"/>
    <cellStyle name="Output 12 24 7 4" xfId="51510"/>
    <cellStyle name="Output 12 24 8" xfId="30459"/>
    <cellStyle name="Output 12 24 8 2" xfId="30460"/>
    <cellStyle name="Output 12 24 8 3" xfId="30461"/>
    <cellStyle name="Output 12 24 8 4" xfId="51511"/>
    <cellStyle name="Output 12 24 9" xfId="30462"/>
    <cellStyle name="Output 12 24 9 2" xfId="30463"/>
    <cellStyle name="Output 12 24 9 3" xfId="30464"/>
    <cellStyle name="Output 12 24 9 4" xfId="51512"/>
    <cellStyle name="Output 12 25" xfId="30465"/>
    <cellStyle name="Output 12 25 10" xfId="30466"/>
    <cellStyle name="Output 12 25 10 2" xfId="30467"/>
    <cellStyle name="Output 12 25 10 3" xfId="30468"/>
    <cellStyle name="Output 12 25 10 4" xfId="51513"/>
    <cellStyle name="Output 12 25 11" xfId="30469"/>
    <cellStyle name="Output 12 25 11 2" xfId="30470"/>
    <cellStyle name="Output 12 25 11 3" xfId="30471"/>
    <cellStyle name="Output 12 25 11 4" xfId="51514"/>
    <cellStyle name="Output 12 25 12" xfId="30472"/>
    <cellStyle name="Output 12 25 12 2" xfId="30473"/>
    <cellStyle name="Output 12 25 12 3" xfId="30474"/>
    <cellStyle name="Output 12 25 12 4" xfId="51515"/>
    <cellStyle name="Output 12 25 13" xfId="30475"/>
    <cellStyle name="Output 12 25 13 2" xfId="30476"/>
    <cellStyle name="Output 12 25 13 3" xfId="30477"/>
    <cellStyle name="Output 12 25 13 4" xfId="51516"/>
    <cellStyle name="Output 12 25 14" xfId="30478"/>
    <cellStyle name="Output 12 25 14 2" xfId="30479"/>
    <cellStyle name="Output 12 25 14 3" xfId="30480"/>
    <cellStyle name="Output 12 25 14 4" xfId="51517"/>
    <cellStyle name="Output 12 25 15" xfId="30481"/>
    <cellStyle name="Output 12 25 15 2" xfId="30482"/>
    <cellStyle name="Output 12 25 15 3" xfId="30483"/>
    <cellStyle name="Output 12 25 15 4" xfId="51518"/>
    <cellStyle name="Output 12 25 16" xfId="30484"/>
    <cellStyle name="Output 12 25 16 2" xfId="30485"/>
    <cellStyle name="Output 12 25 16 3" xfId="30486"/>
    <cellStyle name="Output 12 25 16 4" xfId="51519"/>
    <cellStyle name="Output 12 25 17" xfId="30487"/>
    <cellStyle name="Output 12 25 17 2" xfId="30488"/>
    <cellStyle name="Output 12 25 17 3" xfId="30489"/>
    <cellStyle name="Output 12 25 17 4" xfId="51520"/>
    <cellStyle name="Output 12 25 18" xfId="30490"/>
    <cellStyle name="Output 12 25 18 2" xfId="30491"/>
    <cellStyle name="Output 12 25 18 3" xfId="30492"/>
    <cellStyle name="Output 12 25 18 4" xfId="51521"/>
    <cellStyle name="Output 12 25 19" xfId="30493"/>
    <cellStyle name="Output 12 25 19 2" xfId="30494"/>
    <cellStyle name="Output 12 25 19 3" xfId="30495"/>
    <cellStyle name="Output 12 25 19 4" xfId="51522"/>
    <cellStyle name="Output 12 25 2" xfId="30496"/>
    <cellStyle name="Output 12 25 2 2" xfId="30497"/>
    <cellStyle name="Output 12 25 2 3" xfId="30498"/>
    <cellStyle name="Output 12 25 2 4" xfId="51523"/>
    <cellStyle name="Output 12 25 20" xfId="30499"/>
    <cellStyle name="Output 12 25 20 2" xfId="30500"/>
    <cellStyle name="Output 12 25 20 3" xfId="51524"/>
    <cellStyle name="Output 12 25 20 4" xfId="51525"/>
    <cellStyle name="Output 12 25 21" xfId="51526"/>
    <cellStyle name="Output 12 25 22" xfId="51527"/>
    <cellStyle name="Output 12 25 3" xfId="30501"/>
    <cellStyle name="Output 12 25 3 2" xfId="30502"/>
    <cellStyle name="Output 12 25 3 3" xfId="30503"/>
    <cellStyle name="Output 12 25 3 4" xfId="51528"/>
    <cellStyle name="Output 12 25 4" xfId="30504"/>
    <cellStyle name="Output 12 25 4 2" xfId="30505"/>
    <cellStyle name="Output 12 25 4 3" xfId="30506"/>
    <cellStyle name="Output 12 25 4 4" xfId="51529"/>
    <cellStyle name="Output 12 25 5" xfId="30507"/>
    <cellStyle name="Output 12 25 5 2" xfId="30508"/>
    <cellStyle name="Output 12 25 5 3" xfId="30509"/>
    <cellStyle name="Output 12 25 5 4" xfId="51530"/>
    <cellStyle name="Output 12 25 6" xfId="30510"/>
    <cellStyle name="Output 12 25 6 2" xfId="30511"/>
    <cellStyle name="Output 12 25 6 3" xfId="30512"/>
    <cellStyle name="Output 12 25 6 4" xfId="51531"/>
    <cellStyle name="Output 12 25 7" xfId="30513"/>
    <cellStyle name="Output 12 25 7 2" xfId="30514"/>
    <cellStyle name="Output 12 25 7 3" xfId="30515"/>
    <cellStyle name="Output 12 25 7 4" xfId="51532"/>
    <cellStyle name="Output 12 25 8" xfId="30516"/>
    <cellStyle name="Output 12 25 8 2" xfId="30517"/>
    <cellStyle name="Output 12 25 8 3" xfId="30518"/>
    <cellStyle name="Output 12 25 8 4" xfId="51533"/>
    <cellStyle name="Output 12 25 9" xfId="30519"/>
    <cellStyle name="Output 12 25 9 2" xfId="30520"/>
    <cellStyle name="Output 12 25 9 3" xfId="30521"/>
    <cellStyle name="Output 12 25 9 4" xfId="51534"/>
    <cellStyle name="Output 12 26" xfId="30522"/>
    <cellStyle name="Output 12 26 10" xfId="30523"/>
    <cellStyle name="Output 12 26 10 2" xfId="30524"/>
    <cellStyle name="Output 12 26 10 3" xfId="30525"/>
    <cellStyle name="Output 12 26 10 4" xfId="51535"/>
    <cellStyle name="Output 12 26 11" xfId="30526"/>
    <cellStyle name="Output 12 26 11 2" xfId="30527"/>
    <cellStyle name="Output 12 26 11 3" xfId="30528"/>
    <cellStyle name="Output 12 26 11 4" xfId="51536"/>
    <cellStyle name="Output 12 26 12" xfId="30529"/>
    <cellStyle name="Output 12 26 12 2" xfId="30530"/>
    <cellStyle name="Output 12 26 12 3" xfId="30531"/>
    <cellStyle name="Output 12 26 12 4" xfId="51537"/>
    <cellStyle name="Output 12 26 13" xfId="30532"/>
    <cellStyle name="Output 12 26 13 2" xfId="30533"/>
    <cellStyle name="Output 12 26 13 3" xfId="30534"/>
    <cellStyle name="Output 12 26 13 4" xfId="51538"/>
    <cellStyle name="Output 12 26 14" xfId="30535"/>
    <cellStyle name="Output 12 26 14 2" xfId="30536"/>
    <cellStyle name="Output 12 26 14 3" xfId="30537"/>
    <cellStyle name="Output 12 26 14 4" xfId="51539"/>
    <cellStyle name="Output 12 26 15" xfId="30538"/>
    <cellStyle name="Output 12 26 15 2" xfId="30539"/>
    <cellStyle name="Output 12 26 15 3" xfId="30540"/>
    <cellStyle name="Output 12 26 15 4" xfId="51540"/>
    <cellStyle name="Output 12 26 16" xfId="30541"/>
    <cellStyle name="Output 12 26 16 2" xfId="30542"/>
    <cellStyle name="Output 12 26 16 3" xfId="30543"/>
    <cellStyle name="Output 12 26 16 4" xfId="51541"/>
    <cellStyle name="Output 12 26 17" xfId="30544"/>
    <cellStyle name="Output 12 26 17 2" xfId="30545"/>
    <cellStyle name="Output 12 26 17 3" xfId="30546"/>
    <cellStyle name="Output 12 26 17 4" xfId="51542"/>
    <cellStyle name="Output 12 26 18" xfId="30547"/>
    <cellStyle name="Output 12 26 18 2" xfId="30548"/>
    <cellStyle name="Output 12 26 18 3" xfId="30549"/>
    <cellStyle name="Output 12 26 18 4" xfId="51543"/>
    <cellStyle name="Output 12 26 19" xfId="30550"/>
    <cellStyle name="Output 12 26 19 2" xfId="30551"/>
    <cellStyle name="Output 12 26 19 3" xfId="30552"/>
    <cellStyle name="Output 12 26 19 4" xfId="51544"/>
    <cellStyle name="Output 12 26 2" xfId="30553"/>
    <cellStyle name="Output 12 26 2 2" xfId="30554"/>
    <cellStyle name="Output 12 26 2 3" xfId="30555"/>
    <cellStyle name="Output 12 26 2 4" xfId="51545"/>
    <cellStyle name="Output 12 26 20" xfId="30556"/>
    <cellStyle name="Output 12 26 20 2" xfId="30557"/>
    <cellStyle name="Output 12 26 20 3" xfId="51546"/>
    <cellStyle name="Output 12 26 20 4" xfId="51547"/>
    <cellStyle name="Output 12 26 21" xfId="51548"/>
    <cellStyle name="Output 12 26 22" xfId="51549"/>
    <cellStyle name="Output 12 26 3" xfId="30558"/>
    <cellStyle name="Output 12 26 3 2" xfId="30559"/>
    <cellStyle name="Output 12 26 3 3" xfId="30560"/>
    <cellStyle name="Output 12 26 3 4" xfId="51550"/>
    <cellStyle name="Output 12 26 4" xfId="30561"/>
    <cellStyle name="Output 12 26 4 2" xfId="30562"/>
    <cellStyle name="Output 12 26 4 3" xfId="30563"/>
    <cellStyle name="Output 12 26 4 4" xfId="51551"/>
    <cellStyle name="Output 12 26 5" xfId="30564"/>
    <cellStyle name="Output 12 26 5 2" xfId="30565"/>
    <cellStyle name="Output 12 26 5 3" xfId="30566"/>
    <cellStyle name="Output 12 26 5 4" xfId="51552"/>
    <cellStyle name="Output 12 26 6" xfId="30567"/>
    <cellStyle name="Output 12 26 6 2" xfId="30568"/>
    <cellStyle name="Output 12 26 6 3" xfId="30569"/>
    <cellStyle name="Output 12 26 6 4" xfId="51553"/>
    <cellStyle name="Output 12 26 7" xfId="30570"/>
    <cellStyle name="Output 12 26 7 2" xfId="30571"/>
    <cellStyle name="Output 12 26 7 3" xfId="30572"/>
    <cellStyle name="Output 12 26 7 4" xfId="51554"/>
    <cellStyle name="Output 12 26 8" xfId="30573"/>
    <cellStyle name="Output 12 26 8 2" xfId="30574"/>
    <cellStyle name="Output 12 26 8 3" xfId="30575"/>
    <cellStyle name="Output 12 26 8 4" xfId="51555"/>
    <cellStyle name="Output 12 26 9" xfId="30576"/>
    <cellStyle name="Output 12 26 9 2" xfId="30577"/>
    <cellStyle name="Output 12 26 9 3" xfId="30578"/>
    <cellStyle name="Output 12 26 9 4" xfId="51556"/>
    <cellStyle name="Output 12 27" xfId="30579"/>
    <cellStyle name="Output 12 27 10" xfId="30580"/>
    <cellStyle name="Output 12 27 10 2" xfId="30581"/>
    <cellStyle name="Output 12 27 10 3" xfId="30582"/>
    <cellStyle name="Output 12 27 10 4" xfId="51557"/>
    <cellStyle name="Output 12 27 11" xfId="30583"/>
    <cellStyle name="Output 12 27 11 2" xfId="30584"/>
    <cellStyle name="Output 12 27 11 3" xfId="30585"/>
    <cellStyle name="Output 12 27 11 4" xfId="51558"/>
    <cellStyle name="Output 12 27 12" xfId="30586"/>
    <cellStyle name="Output 12 27 12 2" xfId="30587"/>
    <cellStyle name="Output 12 27 12 3" xfId="30588"/>
    <cellStyle name="Output 12 27 12 4" xfId="51559"/>
    <cellStyle name="Output 12 27 13" xfId="30589"/>
    <cellStyle name="Output 12 27 13 2" xfId="30590"/>
    <cellStyle name="Output 12 27 13 3" xfId="30591"/>
    <cellStyle name="Output 12 27 13 4" xfId="51560"/>
    <cellStyle name="Output 12 27 14" xfId="30592"/>
    <cellStyle name="Output 12 27 14 2" xfId="30593"/>
    <cellStyle name="Output 12 27 14 3" xfId="30594"/>
    <cellStyle name="Output 12 27 14 4" xfId="51561"/>
    <cellStyle name="Output 12 27 15" xfId="30595"/>
    <cellStyle name="Output 12 27 15 2" xfId="30596"/>
    <cellStyle name="Output 12 27 15 3" xfId="30597"/>
    <cellStyle name="Output 12 27 15 4" xfId="51562"/>
    <cellStyle name="Output 12 27 16" xfId="30598"/>
    <cellStyle name="Output 12 27 16 2" xfId="30599"/>
    <cellStyle name="Output 12 27 16 3" xfId="30600"/>
    <cellStyle name="Output 12 27 16 4" xfId="51563"/>
    <cellStyle name="Output 12 27 17" xfId="30601"/>
    <cellStyle name="Output 12 27 17 2" xfId="30602"/>
    <cellStyle name="Output 12 27 17 3" xfId="30603"/>
    <cellStyle name="Output 12 27 17 4" xfId="51564"/>
    <cellStyle name="Output 12 27 18" xfId="30604"/>
    <cellStyle name="Output 12 27 18 2" xfId="30605"/>
    <cellStyle name="Output 12 27 18 3" xfId="30606"/>
    <cellStyle name="Output 12 27 18 4" xfId="51565"/>
    <cellStyle name="Output 12 27 19" xfId="30607"/>
    <cellStyle name="Output 12 27 19 2" xfId="30608"/>
    <cellStyle name="Output 12 27 19 3" xfId="30609"/>
    <cellStyle name="Output 12 27 19 4" xfId="51566"/>
    <cellStyle name="Output 12 27 2" xfId="30610"/>
    <cellStyle name="Output 12 27 2 2" xfId="30611"/>
    <cellStyle name="Output 12 27 2 3" xfId="30612"/>
    <cellStyle name="Output 12 27 2 4" xfId="51567"/>
    <cellStyle name="Output 12 27 20" xfId="30613"/>
    <cellStyle name="Output 12 27 20 2" xfId="30614"/>
    <cellStyle name="Output 12 27 20 3" xfId="51568"/>
    <cellStyle name="Output 12 27 20 4" xfId="51569"/>
    <cellStyle name="Output 12 27 21" xfId="51570"/>
    <cellStyle name="Output 12 27 22" xfId="51571"/>
    <cellStyle name="Output 12 27 3" xfId="30615"/>
    <cellStyle name="Output 12 27 3 2" xfId="30616"/>
    <cellStyle name="Output 12 27 3 3" xfId="30617"/>
    <cellStyle name="Output 12 27 3 4" xfId="51572"/>
    <cellStyle name="Output 12 27 4" xfId="30618"/>
    <cellStyle name="Output 12 27 4 2" xfId="30619"/>
    <cellStyle name="Output 12 27 4 3" xfId="30620"/>
    <cellStyle name="Output 12 27 4 4" xfId="51573"/>
    <cellStyle name="Output 12 27 5" xfId="30621"/>
    <cellStyle name="Output 12 27 5 2" xfId="30622"/>
    <cellStyle name="Output 12 27 5 3" xfId="30623"/>
    <cellStyle name="Output 12 27 5 4" xfId="51574"/>
    <cellStyle name="Output 12 27 6" xfId="30624"/>
    <cellStyle name="Output 12 27 6 2" xfId="30625"/>
    <cellStyle name="Output 12 27 6 3" xfId="30626"/>
    <cellStyle name="Output 12 27 6 4" xfId="51575"/>
    <cellStyle name="Output 12 27 7" xfId="30627"/>
    <cellStyle name="Output 12 27 7 2" xfId="30628"/>
    <cellStyle name="Output 12 27 7 3" xfId="30629"/>
    <cellStyle name="Output 12 27 7 4" xfId="51576"/>
    <cellStyle name="Output 12 27 8" xfId="30630"/>
    <cellStyle name="Output 12 27 8 2" xfId="30631"/>
    <cellStyle name="Output 12 27 8 3" xfId="30632"/>
    <cellStyle name="Output 12 27 8 4" xfId="51577"/>
    <cellStyle name="Output 12 27 9" xfId="30633"/>
    <cellStyle name="Output 12 27 9 2" xfId="30634"/>
    <cellStyle name="Output 12 27 9 3" xfId="30635"/>
    <cellStyle name="Output 12 27 9 4" xfId="51578"/>
    <cellStyle name="Output 12 28" xfId="30636"/>
    <cellStyle name="Output 12 28 10" xfId="30637"/>
    <cellStyle name="Output 12 28 10 2" xfId="30638"/>
    <cellStyle name="Output 12 28 10 3" xfId="30639"/>
    <cellStyle name="Output 12 28 10 4" xfId="51579"/>
    <cellStyle name="Output 12 28 11" xfId="30640"/>
    <cellStyle name="Output 12 28 11 2" xfId="30641"/>
    <cellStyle name="Output 12 28 11 3" xfId="30642"/>
    <cellStyle name="Output 12 28 11 4" xfId="51580"/>
    <cellStyle name="Output 12 28 12" xfId="30643"/>
    <cellStyle name="Output 12 28 12 2" xfId="30644"/>
    <cellStyle name="Output 12 28 12 3" xfId="30645"/>
    <cellStyle name="Output 12 28 12 4" xfId="51581"/>
    <cellStyle name="Output 12 28 13" xfId="30646"/>
    <cellStyle name="Output 12 28 13 2" xfId="30647"/>
    <cellStyle name="Output 12 28 13 3" xfId="30648"/>
    <cellStyle name="Output 12 28 13 4" xfId="51582"/>
    <cellStyle name="Output 12 28 14" xfId="30649"/>
    <cellStyle name="Output 12 28 14 2" xfId="30650"/>
    <cellStyle name="Output 12 28 14 3" xfId="30651"/>
    <cellStyle name="Output 12 28 14 4" xfId="51583"/>
    <cellStyle name="Output 12 28 15" xfId="30652"/>
    <cellStyle name="Output 12 28 15 2" xfId="30653"/>
    <cellStyle name="Output 12 28 15 3" xfId="30654"/>
    <cellStyle name="Output 12 28 15 4" xfId="51584"/>
    <cellStyle name="Output 12 28 16" xfId="30655"/>
    <cellStyle name="Output 12 28 16 2" xfId="30656"/>
    <cellStyle name="Output 12 28 16 3" xfId="30657"/>
    <cellStyle name="Output 12 28 16 4" xfId="51585"/>
    <cellStyle name="Output 12 28 17" xfId="30658"/>
    <cellStyle name="Output 12 28 17 2" xfId="30659"/>
    <cellStyle name="Output 12 28 17 3" xfId="30660"/>
    <cellStyle name="Output 12 28 17 4" xfId="51586"/>
    <cellStyle name="Output 12 28 18" xfId="30661"/>
    <cellStyle name="Output 12 28 18 2" xfId="30662"/>
    <cellStyle name="Output 12 28 18 3" xfId="30663"/>
    <cellStyle name="Output 12 28 18 4" xfId="51587"/>
    <cellStyle name="Output 12 28 19" xfId="30664"/>
    <cellStyle name="Output 12 28 19 2" xfId="30665"/>
    <cellStyle name="Output 12 28 19 3" xfId="30666"/>
    <cellStyle name="Output 12 28 19 4" xfId="51588"/>
    <cellStyle name="Output 12 28 2" xfId="30667"/>
    <cellStyle name="Output 12 28 2 2" xfId="30668"/>
    <cellStyle name="Output 12 28 2 3" xfId="30669"/>
    <cellStyle name="Output 12 28 2 4" xfId="51589"/>
    <cellStyle name="Output 12 28 20" xfId="30670"/>
    <cellStyle name="Output 12 28 20 2" xfId="30671"/>
    <cellStyle name="Output 12 28 20 3" xfId="51590"/>
    <cellStyle name="Output 12 28 20 4" xfId="51591"/>
    <cellStyle name="Output 12 28 21" xfId="51592"/>
    <cellStyle name="Output 12 28 22" xfId="51593"/>
    <cellStyle name="Output 12 28 3" xfId="30672"/>
    <cellStyle name="Output 12 28 3 2" xfId="30673"/>
    <cellStyle name="Output 12 28 3 3" xfId="30674"/>
    <cellStyle name="Output 12 28 3 4" xfId="51594"/>
    <cellStyle name="Output 12 28 4" xfId="30675"/>
    <cellStyle name="Output 12 28 4 2" xfId="30676"/>
    <cellStyle name="Output 12 28 4 3" xfId="30677"/>
    <cellStyle name="Output 12 28 4 4" xfId="51595"/>
    <cellStyle name="Output 12 28 5" xfId="30678"/>
    <cellStyle name="Output 12 28 5 2" xfId="30679"/>
    <cellStyle name="Output 12 28 5 3" xfId="30680"/>
    <cellStyle name="Output 12 28 5 4" xfId="51596"/>
    <cellStyle name="Output 12 28 6" xfId="30681"/>
    <cellStyle name="Output 12 28 6 2" xfId="30682"/>
    <cellStyle name="Output 12 28 6 3" xfId="30683"/>
    <cellStyle name="Output 12 28 6 4" xfId="51597"/>
    <cellStyle name="Output 12 28 7" xfId="30684"/>
    <cellStyle name="Output 12 28 7 2" xfId="30685"/>
    <cellStyle name="Output 12 28 7 3" xfId="30686"/>
    <cellStyle name="Output 12 28 7 4" xfId="51598"/>
    <cellStyle name="Output 12 28 8" xfId="30687"/>
    <cellStyle name="Output 12 28 8 2" xfId="30688"/>
    <cellStyle name="Output 12 28 8 3" xfId="30689"/>
    <cellStyle name="Output 12 28 8 4" xfId="51599"/>
    <cellStyle name="Output 12 28 9" xfId="30690"/>
    <cellStyle name="Output 12 28 9 2" xfId="30691"/>
    <cellStyle name="Output 12 28 9 3" xfId="30692"/>
    <cellStyle name="Output 12 28 9 4" xfId="51600"/>
    <cellStyle name="Output 12 29" xfId="30693"/>
    <cellStyle name="Output 12 29 10" xfId="30694"/>
    <cellStyle name="Output 12 29 10 2" xfId="30695"/>
    <cellStyle name="Output 12 29 10 3" xfId="30696"/>
    <cellStyle name="Output 12 29 10 4" xfId="51601"/>
    <cellStyle name="Output 12 29 11" xfId="30697"/>
    <cellStyle name="Output 12 29 11 2" xfId="30698"/>
    <cellStyle name="Output 12 29 11 3" xfId="30699"/>
    <cellStyle name="Output 12 29 11 4" xfId="51602"/>
    <cellStyle name="Output 12 29 12" xfId="30700"/>
    <cellStyle name="Output 12 29 12 2" xfId="30701"/>
    <cellStyle name="Output 12 29 12 3" xfId="30702"/>
    <cellStyle name="Output 12 29 12 4" xfId="51603"/>
    <cellStyle name="Output 12 29 13" xfId="30703"/>
    <cellStyle name="Output 12 29 13 2" xfId="30704"/>
    <cellStyle name="Output 12 29 13 3" xfId="30705"/>
    <cellStyle name="Output 12 29 13 4" xfId="51604"/>
    <cellStyle name="Output 12 29 14" xfId="30706"/>
    <cellStyle name="Output 12 29 14 2" xfId="30707"/>
    <cellStyle name="Output 12 29 14 3" xfId="30708"/>
    <cellStyle name="Output 12 29 14 4" xfId="51605"/>
    <cellStyle name="Output 12 29 15" xfId="30709"/>
    <cellStyle name="Output 12 29 15 2" xfId="30710"/>
    <cellStyle name="Output 12 29 15 3" xfId="30711"/>
    <cellStyle name="Output 12 29 15 4" xfId="51606"/>
    <cellStyle name="Output 12 29 16" xfId="30712"/>
    <cellStyle name="Output 12 29 16 2" xfId="30713"/>
    <cellStyle name="Output 12 29 16 3" xfId="30714"/>
    <cellStyle name="Output 12 29 16 4" xfId="51607"/>
    <cellStyle name="Output 12 29 17" xfId="30715"/>
    <cellStyle name="Output 12 29 17 2" xfId="30716"/>
    <cellStyle name="Output 12 29 17 3" xfId="30717"/>
    <cellStyle name="Output 12 29 17 4" xfId="51608"/>
    <cellStyle name="Output 12 29 18" xfId="30718"/>
    <cellStyle name="Output 12 29 18 2" xfId="30719"/>
    <cellStyle name="Output 12 29 18 3" xfId="30720"/>
    <cellStyle name="Output 12 29 18 4" xfId="51609"/>
    <cellStyle name="Output 12 29 19" xfId="30721"/>
    <cellStyle name="Output 12 29 19 2" xfId="30722"/>
    <cellStyle name="Output 12 29 19 3" xfId="30723"/>
    <cellStyle name="Output 12 29 19 4" xfId="51610"/>
    <cellStyle name="Output 12 29 2" xfId="30724"/>
    <cellStyle name="Output 12 29 2 2" xfId="30725"/>
    <cellStyle name="Output 12 29 2 3" xfId="30726"/>
    <cellStyle name="Output 12 29 2 4" xfId="51611"/>
    <cellStyle name="Output 12 29 20" xfId="30727"/>
    <cellStyle name="Output 12 29 20 2" xfId="30728"/>
    <cellStyle name="Output 12 29 20 3" xfId="51612"/>
    <cellStyle name="Output 12 29 20 4" xfId="51613"/>
    <cellStyle name="Output 12 29 21" xfId="51614"/>
    <cellStyle name="Output 12 29 22" xfId="51615"/>
    <cellStyle name="Output 12 29 3" xfId="30729"/>
    <cellStyle name="Output 12 29 3 2" xfId="30730"/>
    <cellStyle name="Output 12 29 3 3" xfId="30731"/>
    <cellStyle name="Output 12 29 3 4" xfId="51616"/>
    <cellStyle name="Output 12 29 4" xfId="30732"/>
    <cellStyle name="Output 12 29 4 2" xfId="30733"/>
    <cellStyle name="Output 12 29 4 3" xfId="30734"/>
    <cellStyle name="Output 12 29 4 4" xfId="51617"/>
    <cellStyle name="Output 12 29 5" xfId="30735"/>
    <cellStyle name="Output 12 29 5 2" xfId="30736"/>
    <cellStyle name="Output 12 29 5 3" xfId="30737"/>
    <cellStyle name="Output 12 29 5 4" xfId="51618"/>
    <cellStyle name="Output 12 29 6" xfId="30738"/>
    <cellStyle name="Output 12 29 6 2" xfId="30739"/>
    <cellStyle name="Output 12 29 6 3" xfId="30740"/>
    <cellStyle name="Output 12 29 6 4" xfId="51619"/>
    <cellStyle name="Output 12 29 7" xfId="30741"/>
    <cellStyle name="Output 12 29 7 2" xfId="30742"/>
    <cellStyle name="Output 12 29 7 3" xfId="30743"/>
    <cellStyle name="Output 12 29 7 4" xfId="51620"/>
    <cellStyle name="Output 12 29 8" xfId="30744"/>
    <cellStyle name="Output 12 29 8 2" xfId="30745"/>
    <cellStyle name="Output 12 29 8 3" xfId="30746"/>
    <cellStyle name="Output 12 29 8 4" xfId="51621"/>
    <cellStyle name="Output 12 29 9" xfId="30747"/>
    <cellStyle name="Output 12 29 9 2" xfId="30748"/>
    <cellStyle name="Output 12 29 9 3" xfId="30749"/>
    <cellStyle name="Output 12 29 9 4" xfId="51622"/>
    <cellStyle name="Output 12 3" xfId="30750"/>
    <cellStyle name="Output 12 3 10" xfId="30751"/>
    <cellStyle name="Output 12 3 10 2" xfId="30752"/>
    <cellStyle name="Output 12 3 10 3" xfId="30753"/>
    <cellStyle name="Output 12 3 10 4" xfId="51623"/>
    <cellStyle name="Output 12 3 11" xfId="30754"/>
    <cellStyle name="Output 12 3 11 2" xfId="30755"/>
    <cellStyle name="Output 12 3 11 3" xfId="30756"/>
    <cellStyle name="Output 12 3 11 4" xfId="51624"/>
    <cellStyle name="Output 12 3 12" xfId="30757"/>
    <cellStyle name="Output 12 3 12 2" xfId="30758"/>
    <cellStyle name="Output 12 3 12 3" xfId="30759"/>
    <cellStyle name="Output 12 3 12 4" xfId="51625"/>
    <cellStyle name="Output 12 3 13" xfId="30760"/>
    <cellStyle name="Output 12 3 13 2" xfId="30761"/>
    <cellStyle name="Output 12 3 13 3" xfId="30762"/>
    <cellStyle name="Output 12 3 13 4" xfId="51626"/>
    <cellStyle name="Output 12 3 14" xfId="30763"/>
    <cellStyle name="Output 12 3 14 2" xfId="30764"/>
    <cellStyle name="Output 12 3 14 3" xfId="30765"/>
    <cellStyle name="Output 12 3 14 4" xfId="51627"/>
    <cellStyle name="Output 12 3 15" xfId="30766"/>
    <cellStyle name="Output 12 3 15 2" xfId="30767"/>
    <cellStyle name="Output 12 3 15 3" xfId="30768"/>
    <cellStyle name="Output 12 3 15 4" xfId="51628"/>
    <cellStyle name="Output 12 3 16" xfId="30769"/>
    <cellStyle name="Output 12 3 16 2" xfId="30770"/>
    <cellStyle name="Output 12 3 16 3" xfId="30771"/>
    <cellStyle name="Output 12 3 16 4" xfId="51629"/>
    <cellStyle name="Output 12 3 17" xfId="30772"/>
    <cellStyle name="Output 12 3 17 2" xfId="30773"/>
    <cellStyle name="Output 12 3 17 3" xfId="30774"/>
    <cellStyle name="Output 12 3 17 4" xfId="51630"/>
    <cellStyle name="Output 12 3 18" xfId="30775"/>
    <cellStyle name="Output 12 3 18 2" xfId="30776"/>
    <cellStyle name="Output 12 3 18 3" xfId="30777"/>
    <cellStyle name="Output 12 3 18 4" xfId="51631"/>
    <cellStyle name="Output 12 3 19" xfId="30778"/>
    <cellStyle name="Output 12 3 19 2" xfId="30779"/>
    <cellStyle name="Output 12 3 19 3" xfId="30780"/>
    <cellStyle name="Output 12 3 19 4" xfId="51632"/>
    <cellStyle name="Output 12 3 2" xfId="30781"/>
    <cellStyle name="Output 12 3 2 2" xfId="30782"/>
    <cellStyle name="Output 12 3 2 3" xfId="30783"/>
    <cellStyle name="Output 12 3 2 4" xfId="51633"/>
    <cellStyle name="Output 12 3 20" xfId="30784"/>
    <cellStyle name="Output 12 3 20 2" xfId="30785"/>
    <cellStyle name="Output 12 3 20 3" xfId="51634"/>
    <cellStyle name="Output 12 3 20 4" xfId="51635"/>
    <cellStyle name="Output 12 3 21" xfId="51636"/>
    <cellStyle name="Output 12 3 22" xfId="51637"/>
    <cellStyle name="Output 12 3 3" xfId="30786"/>
    <cellStyle name="Output 12 3 3 2" xfId="30787"/>
    <cellStyle name="Output 12 3 3 3" xfId="30788"/>
    <cellStyle name="Output 12 3 3 4" xfId="51638"/>
    <cellStyle name="Output 12 3 4" xfId="30789"/>
    <cellStyle name="Output 12 3 4 2" xfId="30790"/>
    <cellStyle name="Output 12 3 4 3" xfId="30791"/>
    <cellStyle name="Output 12 3 4 4" xfId="51639"/>
    <cellStyle name="Output 12 3 5" xfId="30792"/>
    <cellStyle name="Output 12 3 5 2" xfId="30793"/>
    <cellStyle name="Output 12 3 5 3" xfId="30794"/>
    <cellStyle name="Output 12 3 5 4" xfId="51640"/>
    <cellStyle name="Output 12 3 6" xfId="30795"/>
    <cellStyle name="Output 12 3 6 2" xfId="30796"/>
    <cellStyle name="Output 12 3 6 3" xfId="30797"/>
    <cellStyle name="Output 12 3 6 4" xfId="51641"/>
    <cellStyle name="Output 12 3 7" xfId="30798"/>
    <cellStyle name="Output 12 3 7 2" xfId="30799"/>
    <cellStyle name="Output 12 3 7 3" xfId="30800"/>
    <cellStyle name="Output 12 3 7 4" xfId="51642"/>
    <cellStyle name="Output 12 3 8" xfId="30801"/>
    <cellStyle name="Output 12 3 8 2" xfId="30802"/>
    <cellStyle name="Output 12 3 8 3" xfId="30803"/>
    <cellStyle name="Output 12 3 8 4" xfId="51643"/>
    <cellStyle name="Output 12 3 9" xfId="30804"/>
    <cellStyle name="Output 12 3 9 2" xfId="30805"/>
    <cellStyle name="Output 12 3 9 3" xfId="30806"/>
    <cellStyle name="Output 12 3 9 4" xfId="51644"/>
    <cellStyle name="Output 12 30" xfId="30807"/>
    <cellStyle name="Output 12 30 10" xfId="30808"/>
    <cellStyle name="Output 12 30 10 2" xfId="30809"/>
    <cellStyle name="Output 12 30 10 3" xfId="30810"/>
    <cellStyle name="Output 12 30 10 4" xfId="51645"/>
    <cellStyle name="Output 12 30 11" xfId="30811"/>
    <cellStyle name="Output 12 30 11 2" xfId="30812"/>
    <cellStyle name="Output 12 30 11 3" xfId="30813"/>
    <cellStyle name="Output 12 30 11 4" xfId="51646"/>
    <cellStyle name="Output 12 30 12" xfId="30814"/>
    <cellStyle name="Output 12 30 12 2" xfId="30815"/>
    <cellStyle name="Output 12 30 12 3" xfId="30816"/>
    <cellStyle name="Output 12 30 12 4" xfId="51647"/>
    <cellStyle name="Output 12 30 13" xfId="30817"/>
    <cellStyle name="Output 12 30 13 2" xfId="30818"/>
    <cellStyle name="Output 12 30 13 3" xfId="30819"/>
    <cellStyle name="Output 12 30 13 4" xfId="51648"/>
    <cellStyle name="Output 12 30 14" xfId="30820"/>
    <cellStyle name="Output 12 30 14 2" xfId="30821"/>
    <cellStyle name="Output 12 30 14 3" xfId="30822"/>
    <cellStyle name="Output 12 30 14 4" xfId="51649"/>
    <cellStyle name="Output 12 30 15" xfId="30823"/>
    <cellStyle name="Output 12 30 15 2" xfId="30824"/>
    <cellStyle name="Output 12 30 15 3" xfId="30825"/>
    <cellStyle name="Output 12 30 15 4" xfId="51650"/>
    <cellStyle name="Output 12 30 16" xfId="30826"/>
    <cellStyle name="Output 12 30 16 2" xfId="30827"/>
    <cellStyle name="Output 12 30 16 3" xfId="30828"/>
    <cellStyle name="Output 12 30 16 4" xfId="51651"/>
    <cellStyle name="Output 12 30 17" xfId="30829"/>
    <cellStyle name="Output 12 30 17 2" xfId="30830"/>
    <cellStyle name="Output 12 30 17 3" xfId="30831"/>
    <cellStyle name="Output 12 30 17 4" xfId="51652"/>
    <cellStyle name="Output 12 30 18" xfId="30832"/>
    <cellStyle name="Output 12 30 18 2" xfId="30833"/>
    <cellStyle name="Output 12 30 18 3" xfId="30834"/>
    <cellStyle name="Output 12 30 18 4" xfId="51653"/>
    <cellStyle name="Output 12 30 19" xfId="30835"/>
    <cellStyle name="Output 12 30 19 2" xfId="30836"/>
    <cellStyle name="Output 12 30 19 3" xfId="30837"/>
    <cellStyle name="Output 12 30 19 4" xfId="51654"/>
    <cellStyle name="Output 12 30 2" xfId="30838"/>
    <cellStyle name="Output 12 30 2 2" xfId="30839"/>
    <cellStyle name="Output 12 30 2 3" xfId="30840"/>
    <cellStyle name="Output 12 30 2 4" xfId="51655"/>
    <cellStyle name="Output 12 30 20" xfId="30841"/>
    <cellStyle name="Output 12 30 20 2" xfId="30842"/>
    <cellStyle name="Output 12 30 20 3" xfId="51656"/>
    <cellStyle name="Output 12 30 20 4" xfId="51657"/>
    <cellStyle name="Output 12 30 21" xfId="51658"/>
    <cellStyle name="Output 12 30 22" xfId="51659"/>
    <cellStyle name="Output 12 30 3" xfId="30843"/>
    <cellStyle name="Output 12 30 3 2" xfId="30844"/>
    <cellStyle name="Output 12 30 3 3" xfId="30845"/>
    <cellStyle name="Output 12 30 3 4" xfId="51660"/>
    <cellStyle name="Output 12 30 4" xfId="30846"/>
    <cellStyle name="Output 12 30 4 2" xfId="30847"/>
    <cellStyle name="Output 12 30 4 3" xfId="30848"/>
    <cellStyle name="Output 12 30 4 4" xfId="51661"/>
    <cellStyle name="Output 12 30 5" xfId="30849"/>
    <cellStyle name="Output 12 30 5 2" xfId="30850"/>
    <cellStyle name="Output 12 30 5 3" xfId="30851"/>
    <cellStyle name="Output 12 30 5 4" xfId="51662"/>
    <cellStyle name="Output 12 30 6" xfId="30852"/>
    <cellStyle name="Output 12 30 6 2" xfId="30853"/>
    <cellStyle name="Output 12 30 6 3" xfId="30854"/>
    <cellStyle name="Output 12 30 6 4" xfId="51663"/>
    <cellStyle name="Output 12 30 7" xfId="30855"/>
    <cellStyle name="Output 12 30 7 2" xfId="30856"/>
    <cellStyle name="Output 12 30 7 3" xfId="30857"/>
    <cellStyle name="Output 12 30 7 4" xfId="51664"/>
    <cellStyle name="Output 12 30 8" xfId="30858"/>
    <cellStyle name="Output 12 30 8 2" xfId="30859"/>
    <cellStyle name="Output 12 30 8 3" xfId="30860"/>
    <cellStyle name="Output 12 30 8 4" xfId="51665"/>
    <cellStyle name="Output 12 30 9" xfId="30861"/>
    <cellStyle name="Output 12 30 9 2" xfId="30862"/>
    <cellStyle name="Output 12 30 9 3" xfId="30863"/>
    <cellStyle name="Output 12 30 9 4" xfId="51666"/>
    <cellStyle name="Output 12 31" xfId="30864"/>
    <cellStyle name="Output 12 31 2" xfId="30865"/>
    <cellStyle name="Output 12 31 3" xfId="30866"/>
    <cellStyle name="Output 12 31 4" xfId="51667"/>
    <cellStyle name="Output 12 32" xfId="30867"/>
    <cellStyle name="Output 12 32 2" xfId="30868"/>
    <cellStyle name="Output 12 32 3" xfId="30869"/>
    <cellStyle name="Output 12 32 4" xfId="51668"/>
    <cellStyle name="Output 12 33" xfId="30870"/>
    <cellStyle name="Output 12 33 2" xfId="30871"/>
    <cellStyle name="Output 12 33 3" xfId="30872"/>
    <cellStyle name="Output 12 33 4" xfId="51669"/>
    <cellStyle name="Output 12 34" xfId="30873"/>
    <cellStyle name="Output 12 34 2" xfId="30874"/>
    <cellStyle name="Output 12 34 3" xfId="30875"/>
    <cellStyle name="Output 12 34 4" xfId="51670"/>
    <cellStyle name="Output 12 35" xfId="30876"/>
    <cellStyle name="Output 12 35 2" xfId="30877"/>
    <cellStyle name="Output 12 35 3" xfId="30878"/>
    <cellStyle name="Output 12 35 4" xfId="51671"/>
    <cellStyle name="Output 12 36" xfId="30879"/>
    <cellStyle name="Output 12 36 2" xfId="30880"/>
    <cellStyle name="Output 12 36 3" xfId="30881"/>
    <cellStyle name="Output 12 36 4" xfId="51672"/>
    <cellStyle name="Output 12 37" xfId="30882"/>
    <cellStyle name="Output 12 37 2" xfId="30883"/>
    <cellStyle name="Output 12 37 3" xfId="30884"/>
    <cellStyle name="Output 12 37 4" xfId="51673"/>
    <cellStyle name="Output 12 38" xfId="30885"/>
    <cellStyle name="Output 12 38 2" xfId="30886"/>
    <cellStyle name="Output 12 38 3" xfId="30887"/>
    <cellStyle name="Output 12 38 4" xfId="51674"/>
    <cellStyle name="Output 12 39" xfId="30888"/>
    <cellStyle name="Output 12 39 2" xfId="30889"/>
    <cellStyle name="Output 12 39 3" xfId="30890"/>
    <cellStyle name="Output 12 39 4" xfId="51675"/>
    <cellStyle name="Output 12 4" xfId="30891"/>
    <cellStyle name="Output 12 4 10" xfId="30892"/>
    <cellStyle name="Output 12 4 10 2" xfId="30893"/>
    <cellStyle name="Output 12 4 10 3" xfId="30894"/>
    <cellStyle name="Output 12 4 10 4" xfId="51676"/>
    <cellStyle name="Output 12 4 11" xfId="30895"/>
    <cellStyle name="Output 12 4 11 2" xfId="30896"/>
    <cellStyle name="Output 12 4 11 3" xfId="30897"/>
    <cellStyle name="Output 12 4 11 4" xfId="51677"/>
    <cellStyle name="Output 12 4 12" xfId="30898"/>
    <cellStyle name="Output 12 4 12 2" xfId="30899"/>
    <cellStyle name="Output 12 4 12 3" xfId="30900"/>
    <cellStyle name="Output 12 4 12 4" xfId="51678"/>
    <cellStyle name="Output 12 4 13" xfId="30901"/>
    <cellStyle name="Output 12 4 13 2" xfId="30902"/>
    <cellStyle name="Output 12 4 13 3" xfId="30903"/>
    <cellStyle name="Output 12 4 13 4" xfId="51679"/>
    <cellStyle name="Output 12 4 14" xfId="30904"/>
    <cellStyle name="Output 12 4 14 2" xfId="30905"/>
    <cellStyle name="Output 12 4 14 3" xfId="30906"/>
    <cellStyle name="Output 12 4 14 4" xfId="51680"/>
    <cellStyle name="Output 12 4 15" xfId="30907"/>
    <cellStyle name="Output 12 4 15 2" xfId="30908"/>
    <cellStyle name="Output 12 4 15 3" xfId="30909"/>
    <cellStyle name="Output 12 4 15 4" xfId="51681"/>
    <cellStyle name="Output 12 4 16" xfId="30910"/>
    <cellStyle name="Output 12 4 16 2" xfId="30911"/>
    <cellStyle name="Output 12 4 16 3" xfId="30912"/>
    <cellStyle name="Output 12 4 16 4" xfId="51682"/>
    <cellStyle name="Output 12 4 17" xfId="30913"/>
    <cellStyle name="Output 12 4 17 2" xfId="30914"/>
    <cellStyle name="Output 12 4 17 3" xfId="30915"/>
    <cellStyle name="Output 12 4 17 4" xfId="51683"/>
    <cellStyle name="Output 12 4 18" xfId="30916"/>
    <cellStyle name="Output 12 4 18 2" xfId="30917"/>
    <cellStyle name="Output 12 4 18 3" xfId="30918"/>
    <cellStyle name="Output 12 4 18 4" xfId="51684"/>
    <cellStyle name="Output 12 4 19" xfId="30919"/>
    <cellStyle name="Output 12 4 19 2" xfId="30920"/>
    <cellStyle name="Output 12 4 19 3" xfId="30921"/>
    <cellStyle name="Output 12 4 19 4" xfId="51685"/>
    <cellStyle name="Output 12 4 2" xfId="30922"/>
    <cellStyle name="Output 12 4 2 2" xfId="30923"/>
    <cellStyle name="Output 12 4 2 3" xfId="30924"/>
    <cellStyle name="Output 12 4 2 4" xfId="51686"/>
    <cellStyle name="Output 12 4 20" xfId="30925"/>
    <cellStyle name="Output 12 4 20 2" xfId="30926"/>
    <cellStyle name="Output 12 4 20 3" xfId="51687"/>
    <cellStyle name="Output 12 4 20 4" xfId="51688"/>
    <cellStyle name="Output 12 4 21" xfId="51689"/>
    <cellStyle name="Output 12 4 22" xfId="51690"/>
    <cellStyle name="Output 12 4 3" xfId="30927"/>
    <cellStyle name="Output 12 4 3 2" xfId="30928"/>
    <cellStyle name="Output 12 4 3 3" xfId="30929"/>
    <cellStyle name="Output 12 4 3 4" xfId="51691"/>
    <cellStyle name="Output 12 4 4" xfId="30930"/>
    <cellStyle name="Output 12 4 4 2" xfId="30931"/>
    <cellStyle name="Output 12 4 4 3" xfId="30932"/>
    <cellStyle name="Output 12 4 4 4" xfId="51692"/>
    <cellStyle name="Output 12 4 5" xfId="30933"/>
    <cellStyle name="Output 12 4 5 2" xfId="30934"/>
    <cellStyle name="Output 12 4 5 3" xfId="30935"/>
    <cellStyle name="Output 12 4 5 4" xfId="51693"/>
    <cellStyle name="Output 12 4 6" xfId="30936"/>
    <cellStyle name="Output 12 4 6 2" xfId="30937"/>
    <cellStyle name="Output 12 4 6 3" xfId="30938"/>
    <cellStyle name="Output 12 4 6 4" xfId="51694"/>
    <cellStyle name="Output 12 4 7" xfId="30939"/>
    <cellStyle name="Output 12 4 7 2" xfId="30940"/>
    <cellStyle name="Output 12 4 7 3" xfId="30941"/>
    <cellStyle name="Output 12 4 7 4" xfId="51695"/>
    <cellStyle name="Output 12 4 8" xfId="30942"/>
    <cellStyle name="Output 12 4 8 2" xfId="30943"/>
    <cellStyle name="Output 12 4 8 3" xfId="30944"/>
    <cellStyle name="Output 12 4 8 4" xfId="51696"/>
    <cellStyle name="Output 12 4 9" xfId="30945"/>
    <cellStyle name="Output 12 4 9 2" xfId="30946"/>
    <cellStyle name="Output 12 4 9 3" xfId="30947"/>
    <cellStyle name="Output 12 4 9 4" xfId="51697"/>
    <cellStyle name="Output 12 40" xfId="30948"/>
    <cellStyle name="Output 12 40 2" xfId="30949"/>
    <cellStyle name="Output 12 40 3" xfId="30950"/>
    <cellStyle name="Output 12 40 4" xfId="51698"/>
    <cellStyle name="Output 12 41" xfId="30951"/>
    <cellStyle name="Output 12 41 2" xfId="30952"/>
    <cellStyle name="Output 12 41 3" xfId="30953"/>
    <cellStyle name="Output 12 41 4" xfId="51699"/>
    <cellStyle name="Output 12 42" xfId="30954"/>
    <cellStyle name="Output 12 42 2" xfId="30955"/>
    <cellStyle name="Output 12 42 3" xfId="30956"/>
    <cellStyle name="Output 12 42 4" xfId="51700"/>
    <cellStyle name="Output 12 43" xfId="30957"/>
    <cellStyle name="Output 12 43 2" xfId="30958"/>
    <cellStyle name="Output 12 43 3" xfId="30959"/>
    <cellStyle name="Output 12 43 4" xfId="51701"/>
    <cellStyle name="Output 12 44" xfId="30960"/>
    <cellStyle name="Output 12 44 2" xfId="30961"/>
    <cellStyle name="Output 12 44 3" xfId="30962"/>
    <cellStyle name="Output 12 44 4" xfId="51702"/>
    <cellStyle name="Output 12 45" xfId="30963"/>
    <cellStyle name="Output 12 45 2" xfId="30964"/>
    <cellStyle name="Output 12 45 3" xfId="30965"/>
    <cellStyle name="Output 12 45 4" xfId="51703"/>
    <cellStyle name="Output 12 46" xfId="30966"/>
    <cellStyle name="Output 12 46 2" xfId="30967"/>
    <cellStyle name="Output 12 46 3" xfId="30968"/>
    <cellStyle name="Output 12 46 4" xfId="51704"/>
    <cellStyle name="Output 12 47" xfId="30969"/>
    <cellStyle name="Output 12 47 2" xfId="30970"/>
    <cellStyle name="Output 12 47 3" xfId="30971"/>
    <cellStyle name="Output 12 47 4" xfId="51705"/>
    <cellStyle name="Output 12 48" xfId="30972"/>
    <cellStyle name="Output 12 48 2" xfId="30973"/>
    <cellStyle name="Output 12 48 3" xfId="30974"/>
    <cellStyle name="Output 12 48 4" xfId="51706"/>
    <cellStyle name="Output 12 49" xfId="30975"/>
    <cellStyle name="Output 12 49 2" xfId="30976"/>
    <cellStyle name="Output 12 49 3" xfId="51707"/>
    <cellStyle name="Output 12 49 4" xfId="51708"/>
    <cellStyle name="Output 12 5" xfId="30977"/>
    <cellStyle name="Output 12 5 10" xfId="30978"/>
    <cellStyle name="Output 12 5 10 2" xfId="30979"/>
    <cellStyle name="Output 12 5 10 3" xfId="30980"/>
    <cellStyle name="Output 12 5 10 4" xfId="51709"/>
    <cellStyle name="Output 12 5 11" xfId="30981"/>
    <cellStyle name="Output 12 5 11 2" xfId="30982"/>
    <cellStyle name="Output 12 5 11 3" xfId="30983"/>
    <cellStyle name="Output 12 5 11 4" xfId="51710"/>
    <cellStyle name="Output 12 5 12" xfId="30984"/>
    <cellStyle name="Output 12 5 12 2" xfId="30985"/>
    <cellStyle name="Output 12 5 12 3" xfId="30986"/>
    <cellStyle name="Output 12 5 12 4" xfId="51711"/>
    <cellStyle name="Output 12 5 13" xfId="30987"/>
    <cellStyle name="Output 12 5 13 2" xfId="30988"/>
    <cellStyle name="Output 12 5 13 3" xfId="30989"/>
    <cellStyle name="Output 12 5 13 4" xfId="51712"/>
    <cellStyle name="Output 12 5 14" xfId="30990"/>
    <cellStyle name="Output 12 5 14 2" xfId="30991"/>
    <cellStyle name="Output 12 5 14 3" xfId="30992"/>
    <cellStyle name="Output 12 5 14 4" xfId="51713"/>
    <cellStyle name="Output 12 5 15" xfId="30993"/>
    <cellStyle name="Output 12 5 15 2" xfId="30994"/>
    <cellStyle name="Output 12 5 15 3" xfId="30995"/>
    <cellStyle name="Output 12 5 15 4" xfId="51714"/>
    <cellStyle name="Output 12 5 16" xfId="30996"/>
    <cellStyle name="Output 12 5 16 2" xfId="30997"/>
    <cellStyle name="Output 12 5 16 3" xfId="30998"/>
    <cellStyle name="Output 12 5 16 4" xfId="51715"/>
    <cellStyle name="Output 12 5 17" xfId="30999"/>
    <cellStyle name="Output 12 5 17 2" xfId="31000"/>
    <cellStyle name="Output 12 5 17 3" xfId="31001"/>
    <cellStyle name="Output 12 5 17 4" xfId="51716"/>
    <cellStyle name="Output 12 5 18" xfId="31002"/>
    <cellStyle name="Output 12 5 18 2" xfId="31003"/>
    <cellStyle name="Output 12 5 18 3" xfId="31004"/>
    <cellStyle name="Output 12 5 18 4" xfId="51717"/>
    <cellStyle name="Output 12 5 19" xfId="31005"/>
    <cellStyle name="Output 12 5 19 2" xfId="31006"/>
    <cellStyle name="Output 12 5 19 3" xfId="31007"/>
    <cellStyle name="Output 12 5 19 4" xfId="51718"/>
    <cellStyle name="Output 12 5 2" xfId="31008"/>
    <cellStyle name="Output 12 5 2 2" xfId="31009"/>
    <cellStyle name="Output 12 5 2 3" xfId="31010"/>
    <cellStyle name="Output 12 5 2 4" xfId="51719"/>
    <cellStyle name="Output 12 5 20" xfId="31011"/>
    <cellStyle name="Output 12 5 20 2" xfId="31012"/>
    <cellStyle name="Output 12 5 20 3" xfId="51720"/>
    <cellStyle name="Output 12 5 20 4" xfId="51721"/>
    <cellStyle name="Output 12 5 21" xfId="51722"/>
    <cellStyle name="Output 12 5 22" xfId="51723"/>
    <cellStyle name="Output 12 5 3" xfId="31013"/>
    <cellStyle name="Output 12 5 3 2" xfId="31014"/>
    <cellStyle name="Output 12 5 3 3" xfId="31015"/>
    <cellStyle name="Output 12 5 3 4" xfId="51724"/>
    <cellStyle name="Output 12 5 4" xfId="31016"/>
    <cellStyle name="Output 12 5 4 2" xfId="31017"/>
    <cellStyle name="Output 12 5 4 3" xfId="31018"/>
    <cellStyle name="Output 12 5 4 4" xfId="51725"/>
    <cellStyle name="Output 12 5 5" xfId="31019"/>
    <cellStyle name="Output 12 5 5 2" xfId="31020"/>
    <cellStyle name="Output 12 5 5 3" xfId="31021"/>
    <cellStyle name="Output 12 5 5 4" xfId="51726"/>
    <cellStyle name="Output 12 5 6" xfId="31022"/>
    <cellStyle name="Output 12 5 6 2" xfId="31023"/>
    <cellStyle name="Output 12 5 6 3" xfId="31024"/>
    <cellStyle name="Output 12 5 6 4" xfId="51727"/>
    <cellStyle name="Output 12 5 7" xfId="31025"/>
    <cellStyle name="Output 12 5 7 2" xfId="31026"/>
    <cellStyle name="Output 12 5 7 3" xfId="31027"/>
    <cellStyle name="Output 12 5 7 4" xfId="51728"/>
    <cellStyle name="Output 12 5 8" xfId="31028"/>
    <cellStyle name="Output 12 5 8 2" xfId="31029"/>
    <cellStyle name="Output 12 5 8 3" xfId="31030"/>
    <cellStyle name="Output 12 5 8 4" xfId="51729"/>
    <cellStyle name="Output 12 5 9" xfId="31031"/>
    <cellStyle name="Output 12 5 9 2" xfId="31032"/>
    <cellStyle name="Output 12 5 9 3" xfId="31033"/>
    <cellStyle name="Output 12 5 9 4" xfId="51730"/>
    <cellStyle name="Output 12 50" xfId="51731"/>
    <cellStyle name="Output 12 51" xfId="51732"/>
    <cellStyle name="Output 12 6" xfId="31034"/>
    <cellStyle name="Output 12 6 10" xfId="31035"/>
    <cellStyle name="Output 12 6 10 2" xfId="31036"/>
    <cellStyle name="Output 12 6 10 3" xfId="31037"/>
    <cellStyle name="Output 12 6 10 4" xfId="51733"/>
    <cellStyle name="Output 12 6 11" xfId="31038"/>
    <cellStyle name="Output 12 6 11 2" xfId="31039"/>
    <cellStyle name="Output 12 6 11 3" xfId="31040"/>
    <cellStyle name="Output 12 6 11 4" xfId="51734"/>
    <cellStyle name="Output 12 6 12" xfId="31041"/>
    <cellStyle name="Output 12 6 12 2" xfId="31042"/>
    <cellStyle name="Output 12 6 12 3" xfId="31043"/>
    <cellStyle name="Output 12 6 12 4" xfId="51735"/>
    <cellStyle name="Output 12 6 13" xfId="31044"/>
    <cellStyle name="Output 12 6 13 2" xfId="31045"/>
    <cellStyle name="Output 12 6 13 3" xfId="31046"/>
    <cellStyle name="Output 12 6 13 4" xfId="51736"/>
    <cellStyle name="Output 12 6 14" xfId="31047"/>
    <cellStyle name="Output 12 6 14 2" xfId="31048"/>
    <cellStyle name="Output 12 6 14 3" xfId="31049"/>
    <cellStyle name="Output 12 6 14 4" xfId="51737"/>
    <cellStyle name="Output 12 6 15" xfId="31050"/>
    <cellStyle name="Output 12 6 15 2" xfId="31051"/>
    <cellStyle name="Output 12 6 15 3" xfId="31052"/>
    <cellStyle name="Output 12 6 15 4" xfId="51738"/>
    <cellStyle name="Output 12 6 16" xfId="31053"/>
    <cellStyle name="Output 12 6 16 2" xfId="31054"/>
    <cellStyle name="Output 12 6 16 3" xfId="31055"/>
    <cellStyle name="Output 12 6 16 4" xfId="51739"/>
    <cellStyle name="Output 12 6 17" xfId="31056"/>
    <cellStyle name="Output 12 6 17 2" xfId="31057"/>
    <cellStyle name="Output 12 6 17 3" xfId="31058"/>
    <cellStyle name="Output 12 6 17 4" xfId="51740"/>
    <cellStyle name="Output 12 6 18" xfId="31059"/>
    <cellStyle name="Output 12 6 18 2" xfId="31060"/>
    <cellStyle name="Output 12 6 18 3" xfId="31061"/>
    <cellStyle name="Output 12 6 18 4" xfId="51741"/>
    <cellStyle name="Output 12 6 19" xfId="31062"/>
    <cellStyle name="Output 12 6 19 2" xfId="31063"/>
    <cellStyle name="Output 12 6 19 3" xfId="31064"/>
    <cellStyle name="Output 12 6 19 4" xfId="51742"/>
    <cellStyle name="Output 12 6 2" xfId="31065"/>
    <cellStyle name="Output 12 6 2 2" xfId="31066"/>
    <cellStyle name="Output 12 6 2 3" xfId="31067"/>
    <cellStyle name="Output 12 6 2 4" xfId="51743"/>
    <cellStyle name="Output 12 6 20" xfId="31068"/>
    <cellStyle name="Output 12 6 20 2" xfId="31069"/>
    <cellStyle name="Output 12 6 20 3" xfId="51744"/>
    <cellStyle name="Output 12 6 20 4" xfId="51745"/>
    <cellStyle name="Output 12 6 21" xfId="51746"/>
    <cellStyle name="Output 12 6 22" xfId="51747"/>
    <cellStyle name="Output 12 6 3" xfId="31070"/>
    <cellStyle name="Output 12 6 3 2" xfId="31071"/>
    <cellStyle name="Output 12 6 3 3" xfId="31072"/>
    <cellStyle name="Output 12 6 3 4" xfId="51748"/>
    <cellStyle name="Output 12 6 4" xfId="31073"/>
    <cellStyle name="Output 12 6 4 2" xfId="31074"/>
    <cellStyle name="Output 12 6 4 3" xfId="31075"/>
    <cellStyle name="Output 12 6 4 4" xfId="51749"/>
    <cellStyle name="Output 12 6 5" xfId="31076"/>
    <cellStyle name="Output 12 6 5 2" xfId="31077"/>
    <cellStyle name="Output 12 6 5 3" xfId="31078"/>
    <cellStyle name="Output 12 6 5 4" xfId="51750"/>
    <cellStyle name="Output 12 6 6" xfId="31079"/>
    <cellStyle name="Output 12 6 6 2" xfId="31080"/>
    <cellStyle name="Output 12 6 6 3" xfId="31081"/>
    <cellStyle name="Output 12 6 6 4" xfId="51751"/>
    <cellStyle name="Output 12 6 7" xfId="31082"/>
    <cellStyle name="Output 12 6 7 2" xfId="31083"/>
    <cellStyle name="Output 12 6 7 3" xfId="31084"/>
    <cellStyle name="Output 12 6 7 4" xfId="51752"/>
    <cellStyle name="Output 12 6 8" xfId="31085"/>
    <cellStyle name="Output 12 6 8 2" xfId="31086"/>
    <cellStyle name="Output 12 6 8 3" xfId="31087"/>
    <cellStyle name="Output 12 6 8 4" xfId="51753"/>
    <cellStyle name="Output 12 6 9" xfId="31088"/>
    <cellStyle name="Output 12 6 9 2" xfId="31089"/>
    <cellStyle name="Output 12 6 9 3" xfId="31090"/>
    <cellStyle name="Output 12 6 9 4" xfId="51754"/>
    <cellStyle name="Output 12 7" xfId="31091"/>
    <cellStyle name="Output 12 7 10" xfId="31092"/>
    <cellStyle name="Output 12 7 10 2" xfId="31093"/>
    <cellStyle name="Output 12 7 10 3" xfId="31094"/>
    <cellStyle name="Output 12 7 10 4" xfId="51755"/>
    <cellStyle name="Output 12 7 11" xfId="31095"/>
    <cellStyle name="Output 12 7 11 2" xfId="31096"/>
    <cellStyle name="Output 12 7 11 3" xfId="31097"/>
    <cellStyle name="Output 12 7 11 4" xfId="51756"/>
    <cellStyle name="Output 12 7 12" xfId="31098"/>
    <cellStyle name="Output 12 7 12 2" xfId="31099"/>
    <cellStyle name="Output 12 7 12 3" xfId="31100"/>
    <cellStyle name="Output 12 7 12 4" xfId="51757"/>
    <cellStyle name="Output 12 7 13" xfId="31101"/>
    <cellStyle name="Output 12 7 13 2" xfId="31102"/>
    <cellStyle name="Output 12 7 13 3" xfId="31103"/>
    <cellStyle name="Output 12 7 13 4" xfId="51758"/>
    <cellStyle name="Output 12 7 14" xfId="31104"/>
    <cellStyle name="Output 12 7 14 2" xfId="31105"/>
    <cellStyle name="Output 12 7 14 3" xfId="31106"/>
    <cellStyle name="Output 12 7 14 4" xfId="51759"/>
    <cellStyle name="Output 12 7 15" xfId="31107"/>
    <cellStyle name="Output 12 7 15 2" xfId="31108"/>
    <cellStyle name="Output 12 7 15 3" xfId="31109"/>
    <cellStyle name="Output 12 7 15 4" xfId="51760"/>
    <cellStyle name="Output 12 7 16" xfId="31110"/>
    <cellStyle name="Output 12 7 16 2" xfId="31111"/>
    <cellStyle name="Output 12 7 16 3" xfId="31112"/>
    <cellStyle name="Output 12 7 16 4" xfId="51761"/>
    <cellStyle name="Output 12 7 17" xfId="31113"/>
    <cellStyle name="Output 12 7 17 2" xfId="31114"/>
    <cellStyle name="Output 12 7 17 3" xfId="31115"/>
    <cellStyle name="Output 12 7 17 4" xfId="51762"/>
    <cellStyle name="Output 12 7 18" xfId="31116"/>
    <cellStyle name="Output 12 7 18 2" xfId="31117"/>
    <cellStyle name="Output 12 7 18 3" xfId="31118"/>
    <cellStyle name="Output 12 7 18 4" xfId="51763"/>
    <cellStyle name="Output 12 7 19" xfId="31119"/>
    <cellStyle name="Output 12 7 19 2" xfId="31120"/>
    <cellStyle name="Output 12 7 19 3" xfId="31121"/>
    <cellStyle name="Output 12 7 19 4" xfId="51764"/>
    <cellStyle name="Output 12 7 2" xfId="31122"/>
    <cellStyle name="Output 12 7 2 2" xfId="31123"/>
    <cellStyle name="Output 12 7 2 3" xfId="31124"/>
    <cellStyle name="Output 12 7 2 4" xfId="51765"/>
    <cellStyle name="Output 12 7 20" xfId="31125"/>
    <cellStyle name="Output 12 7 20 2" xfId="31126"/>
    <cellStyle name="Output 12 7 20 3" xfId="51766"/>
    <cellStyle name="Output 12 7 20 4" xfId="51767"/>
    <cellStyle name="Output 12 7 21" xfId="51768"/>
    <cellStyle name="Output 12 7 22" xfId="51769"/>
    <cellStyle name="Output 12 7 3" xfId="31127"/>
    <cellStyle name="Output 12 7 3 2" xfId="31128"/>
    <cellStyle name="Output 12 7 3 3" xfId="31129"/>
    <cellStyle name="Output 12 7 3 4" xfId="51770"/>
    <cellStyle name="Output 12 7 4" xfId="31130"/>
    <cellStyle name="Output 12 7 4 2" xfId="31131"/>
    <cellStyle name="Output 12 7 4 3" xfId="31132"/>
    <cellStyle name="Output 12 7 4 4" xfId="51771"/>
    <cellStyle name="Output 12 7 5" xfId="31133"/>
    <cellStyle name="Output 12 7 5 2" xfId="31134"/>
    <cellStyle name="Output 12 7 5 3" xfId="31135"/>
    <cellStyle name="Output 12 7 5 4" xfId="51772"/>
    <cellStyle name="Output 12 7 6" xfId="31136"/>
    <cellStyle name="Output 12 7 6 2" xfId="31137"/>
    <cellStyle name="Output 12 7 6 3" xfId="31138"/>
    <cellStyle name="Output 12 7 6 4" xfId="51773"/>
    <cellStyle name="Output 12 7 7" xfId="31139"/>
    <cellStyle name="Output 12 7 7 2" xfId="31140"/>
    <cellStyle name="Output 12 7 7 3" xfId="31141"/>
    <cellStyle name="Output 12 7 7 4" xfId="51774"/>
    <cellStyle name="Output 12 7 8" xfId="31142"/>
    <cellStyle name="Output 12 7 8 2" xfId="31143"/>
    <cellStyle name="Output 12 7 8 3" xfId="31144"/>
    <cellStyle name="Output 12 7 8 4" xfId="51775"/>
    <cellStyle name="Output 12 7 9" xfId="31145"/>
    <cellStyle name="Output 12 7 9 2" xfId="31146"/>
    <cellStyle name="Output 12 7 9 3" xfId="31147"/>
    <cellStyle name="Output 12 7 9 4" xfId="51776"/>
    <cellStyle name="Output 12 8" xfId="31148"/>
    <cellStyle name="Output 12 8 10" xfId="31149"/>
    <cellStyle name="Output 12 8 10 2" xfId="31150"/>
    <cellStyle name="Output 12 8 10 3" xfId="31151"/>
    <cellStyle name="Output 12 8 10 4" xfId="51777"/>
    <cellStyle name="Output 12 8 11" xfId="31152"/>
    <cellStyle name="Output 12 8 11 2" xfId="31153"/>
    <cellStyle name="Output 12 8 11 3" xfId="31154"/>
    <cellStyle name="Output 12 8 11 4" xfId="51778"/>
    <cellStyle name="Output 12 8 12" xfId="31155"/>
    <cellStyle name="Output 12 8 12 2" xfId="31156"/>
    <cellStyle name="Output 12 8 12 3" xfId="31157"/>
    <cellStyle name="Output 12 8 12 4" xfId="51779"/>
    <cellStyle name="Output 12 8 13" xfId="31158"/>
    <cellStyle name="Output 12 8 13 2" xfId="31159"/>
    <cellStyle name="Output 12 8 13 3" xfId="31160"/>
    <cellStyle name="Output 12 8 13 4" xfId="51780"/>
    <cellStyle name="Output 12 8 14" xfId="31161"/>
    <cellStyle name="Output 12 8 14 2" xfId="31162"/>
    <cellStyle name="Output 12 8 14 3" xfId="31163"/>
    <cellStyle name="Output 12 8 14 4" xfId="51781"/>
    <cellStyle name="Output 12 8 15" xfId="31164"/>
    <cellStyle name="Output 12 8 15 2" xfId="31165"/>
    <cellStyle name="Output 12 8 15 3" xfId="31166"/>
    <cellStyle name="Output 12 8 15 4" xfId="51782"/>
    <cellStyle name="Output 12 8 16" xfId="31167"/>
    <cellStyle name="Output 12 8 16 2" xfId="31168"/>
    <cellStyle name="Output 12 8 16 3" xfId="31169"/>
    <cellStyle name="Output 12 8 16 4" xfId="51783"/>
    <cellStyle name="Output 12 8 17" xfId="31170"/>
    <cellStyle name="Output 12 8 17 2" xfId="31171"/>
    <cellStyle name="Output 12 8 17 3" xfId="31172"/>
    <cellStyle name="Output 12 8 17 4" xfId="51784"/>
    <cellStyle name="Output 12 8 18" xfId="31173"/>
    <cellStyle name="Output 12 8 18 2" xfId="31174"/>
    <cellStyle name="Output 12 8 18 3" xfId="31175"/>
    <cellStyle name="Output 12 8 18 4" xfId="51785"/>
    <cellStyle name="Output 12 8 19" xfId="31176"/>
    <cellStyle name="Output 12 8 19 2" xfId="31177"/>
    <cellStyle name="Output 12 8 19 3" xfId="31178"/>
    <cellStyle name="Output 12 8 19 4" xfId="51786"/>
    <cellStyle name="Output 12 8 2" xfId="31179"/>
    <cellStyle name="Output 12 8 2 2" xfId="31180"/>
    <cellStyle name="Output 12 8 2 3" xfId="31181"/>
    <cellStyle name="Output 12 8 2 4" xfId="51787"/>
    <cellStyle name="Output 12 8 20" xfId="31182"/>
    <cellStyle name="Output 12 8 20 2" xfId="31183"/>
    <cellStyle name="Output 12 8 20 3" xfId="51788"/>
    <cellStyle name="Output 12 8 20 4" xfId="51789"/>
    <cellStyle name="Output 12 8 21" xfId="51790"/>
    <cellStyle name="Output 12 8 22" xfId="51791"/>
    <cellStyle name="Output 12 8 3" xfId="31184"/>
    <cellStyle name="Output 12 8 3 2" xfId="31185"/>
    <cellStyle name="Output 12 8 3 3" xfId="31186"/>
    <cellStyle name="Output 12 8 3 4" xfId="51792"/>
    <cellStyle name="Output 12 8 4" xfId="31187"/>
    <cellStyle name="Output 12 8 4 2" xfId="31188"/>
    <cellStyle name="Output 12 8 4 3" xfId="31189"/>
    <cellStyle name="Output 12 8 4 4" xfId="51793"/>
    <cellStyle name="Output 12 8 5" xfId="31190"/>
    <cellStyle name="Output 12 8 5 2" xfId="31191"/>
    <cellStyle name="Output 12 8 5 3" xfId="31192"/>
    <cellStyle name="Output 12 8 5 4" xfId="51794"/>
    <cellStyle name="Output 12 8 6" xfId="31193"/>
    <cellStyle name="Output 12 8 6 2" xfId="31194"/>
    <cellStyle name="Output 12 8 6 3" xfId="31195"/>
    <cellStyle name="Output 12 8 6 4" xfId="51795"/>
    <cellStyle name="Output 12 8 7" xfId="31196"/>
    <cellStyle name="Output 12 8 7 2" xfId="31197"/>
    <cellStyle name="Output 12 8 7 3" xfId="31198"/>
    <cellStyle name="Output 12 8 7 4" xfId="51796"/>
    <cellStyle name="Output 12 8 8" xfId="31199"/>
    <cellStyle name="Output 12 8 8 2" xfId="31200"/>
    <cellStyle name="Output 12 8 8 3" xfId="31201"/>
    <cellStyle name="Output 12 8 8 4" xfId="51797"/>
    <cellStyle name="Output 12 8 9" xfId="31202"/>
    <cellStyle name="Output 12 8 9 2" xfId="31203"/>
    <cellStyle name="Output 12 8 9 3" xfId="31204"/>
    <cellStyle name="Output 12 8 9 4" xfId="51798"/>
    <cellStyle name="Output 12 9" xfId="31205"/>
    <cellStyle name="Output 12 9 10" xfId="31206"/>
    <cellStyle name="Output 12 9 10 2" xfId="31207"/>
    <cellStyle name="Output 12 9 10 3" xfId="31208"/>
    <cellStyle name="Output 12 9 10 4" xfId="51799"/>
    <cellStyle name="Output 12 9 11" xfId="31209"/>
    <cellStyle name="Output 12 9 11 2" xfId="31210"/>
    <cellStyle name="Output 12 9 11 3" xfId="31211"/>
    <cellStyle name="Output 12 9 11 4" xfId="51800"/>
    <cellStyle name="Output 12 9 12" xfId="31212"/>
    <cellStyle name="Output 12 9 12 2" xfId="31213"/>
    <cellStyle name="Output 12 9 12 3" xfId="31214"/>
    <cellStyle name="Output 12 9 12 4" xfId="51801"/>
    <cellStyle name="Output 12 9 13" xfId="31215"/>
    <cellStyle name="Output 12 9 13 2" xfId="31216"/>
    <cellStyle name="Output 12 9 13 3" xfId="31217"/>
    <cellStyle name="Output 12 9 13 4" xfId="51802"/>
    <cellStyle name="Output 12 9 14" xfId="31218"/>
    <cellStyle name="Output 12 9 14 2" xfId="31219"/>
    <cellStyle name="Output 12 9 14 3" xfId="31220"/>
    <cellStyle name="Output 12 9 14 4" xfId="51803"/>
    <cellStyle name="Output 12 9 15" xfId="31221"/>
    <cellStyle name="Output 12 9 15 2" xfId="31222"/>
    <cellStyle name="Output 12 9 15 3" xfId="31223"/>
    <cellStyle name="Output 12 9 15 4" xfId="51804"/>
    <cellStyle name="Output 12 9 16" xfId="31224"/>
    <cellStyle name="Output 12 9 16 2" xfId="31225"/>
    <cellStyle name="Output 12 9 16 3" xfId="31226"/>
    <cellStyle name="Output 12 9 16 4" xfId="51805"/>
    <cellStyle name="Output 12 9 17" xfId="31227"/>
    <cellStyle name="Output 12 9 17 2" xfId="31228"/>
    <cellStyle name="Output 12 9 17 3" xfId="31229"/>
    <cellStyle name="Output 12 9 17 4" xfId="51806"/>
    <cellStyle name="Output 12 9 18" xfId="31230"/>
    <cellStyle name="Output 12 9 18 2" xfId="31231"/>
    <cellStyle name="Output 12 9 18 3" xfId="31232"/>
    <cellStyle name="Output 12 9 18 4" xfId="51807"/>
    <cellStyle name="Output 12 9 19" xfId="31233"/>
    <cellStyle name="Output 12 9 19 2" xfId="31234"/>
    <cellStyle name="Output 12 9 19 3" xfId="31235"/>
    <cellStyle name="Output 12 9 19 4" xfId="51808"/>
    <cellStyle name="Output 12 9 2" xfId="31236"/>
    <cellStyle name="Output 12 9 2 2" xfId="31237"/>
    <cellStyle name="Output 12 9 2 3" xfId="31238"/>
    <cellStyle name="Output 12 9 2 4" xfId="51809"/>
    <cellStyle name="Output 12 9 20" xfId="31239"/>
    <cellStyle name="Output 12 9 20 2" xfId="31240"/>
    <cellStyle name="Output 12 9 20 3" xfId="51810"/>
    <cellStyle name="Output 12 9 20 4" xfId="51811"/>
    <cellStyle name="Output 12 9 21" xfId="51812"/>
    <cellStyle name="Output 12 9 22" xfId="51813"/>
    <cellStyle name="Output 12 9 3" xfId="31241"/>
    <cellStyle name="Output 12 9 3 2" xfId="31242"/>
    <cellStyle name="Output 12 9 3 3" xfId="31243"/>
    <cellStyle name="Output 12 9 3 4" xfId="51814"/>
    <cellStyle name="Output 12 9 4" xfId="31244"/>
    <cellStyle name="Output 12 9 4 2" xfId="31245"/>
    <cellStyle name="Output 12 9 4 3" xfId="31246"/>
    <cellStyle name="Output 12 9 4 4" xfId="51815"/>
    <cellStyle name="Output 12 9 5" xfId="31247"/>
    <cellStyle name="Output 12 9 5 2" xfId="31248"/>
    <cellStyle name="Output 12 9 5 3" xfId="31249"/>
    <cellStyle name="Output 12 9 5 4" xfId="51816"/>
    <cellStyle name="Output 12 9 6" xfId="31250"/>
    <cellStyle name="Output 12 9 6 2" xfId="31251"/>
    <cellStyle name="Output 12 9 6 3" xfId="31252"/>
    <cellStyle name="Output 12 9 6 4" xfId="51817"/>
    <cellStyle name="Output 12 9 7" xfId="31253"/>
    <cellStyle name="Output 12 9 7 2" xfId="31254"/>
    <cellStyle name="Output 12 9 7 3" xfId="31255"/>
    <cellStyle name="Output 12 9 7 4" xfId="51818"/>
    <cellStyle name="Output 12 9 8" xfId="31256"/>
    <cellStyle name="Output 12 9 8 2" xfId="31257"/>
    <cellStyle name="Output 12 9 8 3" xfId="31258"/>
    <cellStyle name="Output 12 9 8 4" xfId="51819"/>
    <cellStyle name="Output 12 9 9" xfId="31259"/>
    <cellStyle name="Output 12 9 9 2" xfId="31260"/>
    <cellStyle name="Output 12 9 9 3" xfId="31261"/>
    <cellStyle name="Output 12 9 9 4" xfId="51820"/>
    <cellStyle name="Output 13" xfId="31262"/>
    <cellStyle name="Output 13 10" xfId="31263"/>
    <cellStyle name="Output 13 10 2" xfId="31264"/>
    <cellStyle name="Output 13 10 3" xfId="31265"/>
    <cellStyle name="Output 13 10 4" xfId="51821"/>
    <cellStyle name="Output 13 11" xfId="31266"/>
    <cellStyle name="Output 13 11 2" xfId="31267"/>
    <cellStyle name="Output 13 11 3" xfId="31268"/>
    <cellStyle name="Output 13 11 4" xfId="51822"/>
    <cellStyle name="Output 13 12" xfId="31269"/>
    <cellStyle name="Output 13 12 2" xfId="31270"/>
    <cellStyle name="Output 13 12 3" xfId="31271"/>
    <cellStyle name="Output 13 12 4" xfId="51823"/>
    <cellStyle name="Output 13 13" xfId="31272"/>
    <cellStyle name="Output 13 13 2" xfId="31273"/>
    <cellStyle name="Output 13 13 3" xfId="31274"/>
    <cellStyle name="Output 13 13 4" xfId="51824"/>
    <cellStyle name="Output 13 14" xfId="31275"/>
    <cellStyle name="Output 13 14 2" xfId="31276"/>
    <cellStyle name="Output 13 14 3" xfId="31277"/>
    <cellStyle name="Output 13 14 4" xfId="51825"/>
    <cellStyle name="Output 13 15" xfId="31278"/>
    <cellStyle name="Output 13 15 2" xfId="31279"/>
    <cellStyle name="Output 13 15 3" xfId="31280"/>
    <cellStyle name="Output 13 15 4" xfId="51826"/>
    <cellStyle name="Output 13 16" xfId="31281"/>
    <cellStyle name="Output 13 16 2" xfId="31282"/>
    <cellStyle name="Output 13 16 3" xfId="31283"/>
    <cellStyle name="Output 13 16 4" xfId="51827"/>
    <cellStyle name="Output 13 17" xfId="31284"/>
    <cellStyle name="Output 13 17 2" xfId="31285"/>
    <cellStyle name="Output 13 17 3" xfId="31286"/>
    <cellStyle name="Output 13 17 4" xfId="51828"/>
    <cellStyle name="Output 13 18" xfId="31287"/>
    <cellStyle name="Output 13 18 2" xfId="31288"/>
    <cellStyle name="Output 13 18 3" xfId="31289"/>
    <cellStyle name="Output 13 18 4" xfId="51829"/>
    <cellStyle name="Output 13 19" xfId="31290"/>
    <cellStyle name="Output 13 19 2" xfId="31291"/>
    <cellStyle name="Output 13 19 3" xfId="31292"/>
    <cellStyle name="Output 13 19 4" xfId="51830"/>
    <cellStyle name="Output 13 2" xfId="31293"/>
    <cellStyle name="Output 13 2 2" xfId="31294"/>
    <cellStyle name="Output 13 2 3" xfId="31295"/>
    <cellStyle name="Output 13 2 4" xfId="51831"/>
    <cellStyle name="Output 13 20" xfId="31296"/>
    <cellStyle name="Output 13 20 2" xfId="31297"/>
    <cellStyle name="Output 13 20 3" xfId="51832"/>
    <cellStyle name="Output 13 20 4" xfId="51833"/>
    <cellStyle name="Output 13 21" xfId="51834"/>
    <cellStyle name="Output 13 22" xfId="51835"/>
    <cellStyle name="Output 13 3" xfId="31298"/>
    <cellStyle name="Output 13 3 2" xfId="31299"/>
    <cellStyle name="Output 13 3 3" xfId="31300"/>
    <cellStyle name="Output 13 3 4" xfId="51836"/>
    <cellStyle name="Output 13 4" xfId="31301"/>
    <cellStyle name="Output 13 4 2" xfId="31302"/>
    <cellStyle name="Output 13 4 3" xfId="31303"/>
    <cellStyle name="Output 13 4 4" xfId="51837"/>
    <cellStyle name="Output 13 5" xfId="31304"/>
    <cellStyle name="Output 13 5 2" xfId="31305"/>
    <cellStyle name="Output 13 5 3" xfId="31306"/>
    <cellStyle name="Output 13 5 4" xfId="51838"/>
    <cellStyle name="Output 13 6" xfId="31307"/>
    <cellStyle name="Output 13 6 2" xfId="31308"/>
    <cellStyle name="Output 13 6 3" xfId="31309"/>
    <cellStyle name="Output 13 6 4" xfId="51839"/>
    <cellStyle name="Output 13 7" xfId="31310"/>
    <cellStyle name="Output 13 7 2" xfId="31311"/>
    <cellStyle name="Output 13 7 3" xfId="31312"/>
    <cellStyle name="Output 13 7 4" xfId="51840"/>
    <cellStyle name="Output 13 8" xfId="31313"/>
    <cellStyle name="Output 13 8 2" xfId="31314"/>
    <cellStyle name="Output 13 8 3" xfId="31315"/>
    <cellStyle name="Output 13 8 4" xfId="51841"/>
    <cellStyle name="Output 13 9" xfId="31316"/>
    <cellStyle name="Output 13 9 2" xfId="31317"/>
    <cellStyle name="Output 13 9 3" xfId="31318"/>
    <cellStyle name="Output 13 9 4" xfId="51842"/>
    <cellStyle name="Output 14" xfId="31319"/>
    <cellStyle name="Output 14 10" xfId="31320"/>
    <cellStyle name="Output 14 10 2" xfId="31321"/>
    <cellStyle name="Output 14 10 3" xfId="31322"/>
    <cellStyle name="Output 14 10 4" xfId="51843"/>
    <cellStyle name="Output 14 11" xfId="31323"/>
    <cellStyle name="Output 14 11 2" xfId="31324"/>
    <cellStyle name="Output 14 11 3" xfId="31325"/>
    <cellStyle name="Output 14 11 4" xfId="51844"/>
    <cellStyle name="Output 14 12" xfId="31326"/>
    <cellStyle name="Output 14 12 2" xfId="31327"/>
    <cellStyle name="Output 14 12 3" xfId="31328"/>
    <cellStyle name="Output 14 12 4" xfId="51845"/>
    <cellStyle name="Output 14 13" xfId="31329"/>
    <cellStyle name="Output 14 13 2" xfId="31330"/>
    <cellStyle name="Output 14 13 3" xfId="31331"/>
    <cellStyle name="Output 14 13 4" xfId="51846"/>
    <cellStyle name="Output 14 14" xfId="31332"/>
    <cellStyle name="Output 14 14 2" xfId="31333"/>
    <cellStyle name="Output 14 14 3" xfId="31334"/>
    <cellStyle name="Output 14 14 4" xfId="51847"/>
    <cellStyle name="Output 14 15" xfId="31335"/>
    <cellStyle name="Output 14 15 2" xfId="31336"/>
    <cellStyle name="Output 14 15 3" xfId="31337"/>
    <cellStyle name="Output 14 15 4" xfId="51848"/>
    <cellStyle name="Output 14 16" xfId="31338"/>
    <cellStyle name="Output 14 16 2" xfId="31339"/>
    <cellStyle name="Output 14 16 3" xfId="31340"/>
    <cellStyle name="Output 14 16 4" xfId="51849"/>
    <cellStyle name="Output 14 17" xfId="31341"/>
    <cellStyle name="Output 14 17 2" xfId="31342"/>
    <cellStyle name="Output 14 17 3" xfId="31343"/>
    <cellStyle name="Output 14 17 4" xfId="51850"/>
    <cellStyle name="Output 14 18" xfId="31344"/>
    <cellStyle name="Output 14 18 2" xfId="31345"/>
    <cellStyle name="Output 14 18 3" xfId="31346"/>
    <cellStyle name="Output 14 18 4" xfId="51851"/>
    <cellStyle name="Output 14 19" xfId="31347"/>
    <cellStyle name="Output 14 19 2" xfId="31348"/>
    <cellStyle name="Output 14 19 3" xfId="31349"/>
    <cellStyle name="Output 14 19 4" xfId="51852"/>
    <cellStyle name="Output 14 2" xfId="31350"/>
    <cellStyle name="Output 14 2 2" xfId="31351"/>
    <cellStyle name="Output 14 2 3" xfId="31352"/>
    <cellStyle name="Output 14 2 4" xfId="51853"/>
    <cellStyle name="Output 14 20" xfId="31353"/>
    <cellStyle name="Output 14 20 2" xfId="31354"/>
    <cellStyle name="Output 14 20 3" xfId="51854"/>
    <cellStyle name="Output 14 20 4" xfId="51855"/>
    <cellStyle name="Output 14 21" xfId="51856"/>
    <cellStyle name="Output 14 22" xfId="51857"/>
    <cellStyle name="Output 14 3" xfId="31355"/>
    <cellStyle name="Output 14 3 2" xfId="31356"/>
    <cellStyle name="Output 14 3 3" xfId="31357"/>
    <cellStyle name="Output 14 3 4" xfId="51858"/>
    <cellStyle name="Output 14 4" xfId="31358"/>
    <cellStyle name="Output 14 4 2" xfId="31359"/>
    <cellStyle name="Output 14 4 3" xfId="31360"/>
    <cellStyle name="Output 14 4 4" xfId="51859"/>
    <cellStyle name="Output 14 5" xfId="31361"/>
    <cellStyle name="Output 14 5 2" xfId="31362"/>
    <cellStyle name="Output 14 5 3" xfId="31363"/>
    <cellStyle name="Output 14 5 4" xfId="51860"/>
    <cellStyle name="Output 14 6" xfId="31364"/>
    <cellStyle name="Output 14 6 2" xfId="31365"/>
    <cellStyle name="Output 14 6 3" xfId="31366"/>
    <cellStyle name="Output 14 6 4" xfId="51861"/>
    <cellStyle name="Output 14 7" xfId="31367"/>
    <cellStyle name="Output 14 7 2" xfId="31368"/>
    <cellStyle name="Output 14 7 3" xfId="31369"/>
    <cellStyle name="Output 14 7 4" xfId="51862"/>
    <cellStyle name="Output 14 8" xfId="31370"/>
    <cellStyle name="Output 14 8 2" xfId="31371"/>
    <cellStyle name="Output 14 8 3" xfId="31372"/>
    <cellStyle name="Output 14 8 4" xfId="51863"/>
    <cellStyle name="Output 14 9" xfId="31373"/>
    <cellStyle name="Output 14 9 2" xfId="31374"/>
    <cellStyle name="Output 14 9 3" xfId="31375"/>
    <cellStyle name="Output 14 9 4" xfId="51864"/>
    <cellStyle name="Output 15" xfId="31376"/>
    <cellStyle name="Output 15 10" xfId="31377"/>
    <cellStyle name="Output 15 10 2" xfId="31378"/>
    <cellStyle name="Output 15 10 3" xfId="31379"/>
    <cellStyle name="Output 15 10 4" xfId="51865"/>
    <cellStyle name="Output 15 11" xfId="31380"/>
    <cellStyle name="Output 15 11 2" xfId="31381"/>
    <cellStyle name="Output 15 11 3" xfId="31382"/>
    <cellStyle name="Output 15 11 4" xfId="51866"/>
    <cellStyle name="Output 15 12" xfId="31383"/>
    <cellStyle name="Output 15 12 2" xfId="31384"/>
    <cellStyle name="Output 15 12 3" xfId="31385"/>
    <cellStyle name="Output 15 12 4" xfId="51867"/>
    <cellStyle name="Output 15 13" xfId="31386"/>
    <cellStyle name="Output 15 13 2" xfId="31387"/>
    <cellStyle name="Output 15 13 3" xfId="31388"/>
    <cellStyle name="Output 15 13 4" xfId="51868"/>
    <cellStyle name="Output 15 14" xfId="31389"/>
    <cellStyle name="Output 15 14 2" xfId="31390"/>
    <cellStyle name="Output 15 14 3" xfId="31391"/>
    <cellStyle name="Output 15 14 4" xfId="51869"/>
    <cellStyle name="Output 15 15" xfId="31392"/>
    <cellStyle name="Output 15 15 2" xfId="31393"/>
    <cellStyle name="Output 15 15 3" xfId="31394"/>
    <cellStyle name="Output 15 15 4" xfId="51870"/>
    <cellStyle name="Output 15 16" xfId="31395"/>
    <cellStyle name="Output 15 16 2" xfId="31396"/>
    <cellStyle name="Output 15 16 3" xfId="31397"/>
    <cellStyle name="Output 15 16 4" xfId="51871"/>
    <cellStyle name="Output 15 17" xfId="31398"/>
    <cellStyle name="Output 15 17 2" xfId="31399"/>
    <cellStyle name="Output 15 17 3" xfId="31400"/>
    <cellStyle name="Output 15 17 4" xfId="51872"/>
    <cellStyle name="Output 15 18" xfId="31401"/>
    <cellStyle name="Output 15 18 2" xfId="31402"/>
    <cellStyle name="Output 15 18 3" xfId="31403"/>
    <cellStyle name="Output 15 18 4" xfId="51873"/>
    <cellStyle name="Output 15 19" xfId="31404"/>
    <cellStyle name="Output 15 19 2" xfId="31405"/>
    <cellStyle name="Output 15 19 3" xfId="31406"/>
    <cellStyle name="Output 15 19 4" xfId="51874"/>
    <cellStyle name="Output 15 2" xfId="31407"/>
    <cellStyle name="Output 15 2 2" xfId="31408"/>
    <cellStyle name="Output 15 2 3" xfId="31409"/>
    <cellStyle name="Output 15 2 4" xfId="51875"/>
    <cellStyle name="Output 15 20" xfId="31410"/>
    <cellStyle name="Output 15 20 2" xfId="31411"/>
    <cellStyle name="Output 15 20 3" xfId="51876"/>
    <cellStyle name="Output 15 20 4" xfId="51877"/>
    <cellStyle name="Output 15 21" xfId="51878"/>
    <cellStyle name="Output 15 22" xfId="51879"/>
    <cellStyle name="Output 15 3" xfId="31412"/>
    <cellStyle name="Output 15 3 2" xfId="31413"/>
    <cellStyle name="Output 15 3 3" xfId="31414"/>
    <cellStyle name="Output 15 3 4" xfId="51880"/>
    <cellStyle name="Output 15 4" xfId="31415"/>
    <cellStyle name="Output 15 4 2" xfId="31416"/>
    <cellStyle name="Output 15 4 3" xfId="31417"/>
    <cellStyle name="Output 15 4 4" xfId="51881"/>
    <cellStyle name="Output 15 5" xfId="31418"/>
    <cellStyle name="Output 15 5 2" xfId="31419"/>
    <cellStyle name="Output 15 5 3" xfId="31420"/>
    <cellStyle name="Output 15 5 4" xfId="51882"/>
    <cellStyle name="Output 15 6" xfId="31421"/>
    <cellStyle name="Output 15 6 2" xfId="31422"/>
    <cellStyle name="Output 15 6 3" xfId="31423"/>
    <cellStyle name="Output 15 6 4" xfId="51883"/>
    <cellStyle name="Output 15 7" xfId="31424"/>
    <cellStyle name="Output 15 7 2" xfId="31425"/>
    <cellStyle name="Output 15 7 3" xfId="31426"/>
    <cellStyle name="Output 15 7 4" xfId="51884"/>
    <cellStyle name="Output 15 8" xfId="31427"/>
    <cellStyle name="Output 15 8 2" xfId="31428"/>
    <cellStyle name="Output 15 8 3" xfId="31429"/>
    <cellStyle name="Output 15 8 4" xfId="51885"/>
    <cellStyle name="Output 15 9" xfId="31430"/>
    <cellStyle name="Output 15 9 2" xfId="31431"/>
    <cellStyle name="Output 15 9 3" xfId="31432"/>
    <cellStyle name="Output 15 9 4" xfId="51886"/>
    <cellStyle name="Output 16" xfId="31433"/>
    <cellStyle name="Output 16 2" xfId="31434"/>
    <cellStyle name="Output 16 3" xfId="51887"/>
    <cellStyle name="Output 17" xfId="31435"/>
    <cellStyle name="Output 17 2" xfId="31436"/>
    <cellStyle name="Output 17 3" xfId="31437"/>
    <cellStyle name="Output 17 4" xfId="51888"/>
    <cellStyle name="Output 18" xfId="31438"/>
    <cellStyle name="Output 18 2" xfId="31439"/>
    <cellStyle name="Output 18 3" xfId="31440"/>
    <cellStyle name="Output 18 4" xfId="51889"/>
    <cellStyle name="Output 19" xfId="31441"/>
    <cellStyle name="Output 19 2" xfId="31442"/>
    <cellStyle name="Output 19 3" xfId="31443"/>
    <cellStyle name="Output 19 4" xfId="51890"/>
    <cellStyle name="Output 2" xfId="31444"/>
    <cellStyle name="Output 2 10" xfId="31445"/>
    <cellStyle name="Output 2 10 2" xfId="31446"/>
    <cellStyle name="Output 2 10 3" xfId="31447"/>
    <cellStyle name="Output 2 10 4" xfId="51891"/>
    <cellStyle name="Output 2 11" xfId="31448"/>
    <cellStyle name="Output 2 11 2" xfId="31449"/>
    <cellStyle name="Output 2 11 3" xfId="31450"/>
    <cellStyle name="Output 2 11 4" xfId="51892"/>
    <cellStyle name="Output 2 12" xfId="31451"/>
    <cellStyle name="Output 2 12 2" xfId="31452"/>
    <cellStyle name="Output 2 12 3" xfId="31453"/>
    <cellStyle name="Output 2 12 4" xfId="51893"/>
    <cellStyle name="Output 2 13" xfId="31454"/>
    <cellStyle name="Output 2 13 2" xfId="31455"/>
    <cellStyle name="Output 2 13 3" xfId="31456"/>
    <cellStyle name="Output 2 13 4" xfId="51894"/>
    <cellStyle name="Output 2 14" xfId="31457"/>
    <cellStyle name="Output 2 14 2" xfId="31458"/>
    <cellStyle name="Output 2 14 3" xfId="31459"/>
    <cellStyle name="Output 2 14 4" xfId="51895"/>
    <cellStyle name="Output 2 15" xfId="31460"/>
    <cellStyle name="Output 2 15 2" xfId="31461"/>
    <cellStyle name="Output 2 15 3" xfId="31462"/>
    <cellStyle name="Output 2 15 4" xfId="51896"/>
    <cellStyle name="Output 2 16" xfId="31463"/>
    <cellStyle name="Output 2 16 2" xfId="31464"/>
    <cellStyle name="Output 2 16 3" xfId="31465"/>
    <cellStyle name="Output 2 16 4" xfId="51897"/>
    <cellStyle name="Output 2 17" xfId="31466"/>
    <cellStyle name="Output 2 17 2" xfId="31467"/>
    <cellStyle name="Output 2 17 3" xfId="31468"/>
    <cellStyle name="Output 2 17 4" xfId="51898"/>
    <cellStyle name="Output 2 18" xfId="31469"/>
    <cellStyle name="Output 2 18 2" xfId="31470"/>
    <cellStyle name="Output 2 18 3" xfId="31471"/>
    <cellStyle name="Output 2 18 4" xfId="51899"/>
    <cellStyle name="Output 2 19" xfId="31472"/>
    <cellStyle name="Output 2 19 2" xfId="31473"/>
    <cellStyle name="Output 2 19 3" xfId="31474"/>
    <cellStyle name="Output 2 19 4" xfId="51900"/>
    <cellStyle name="Output 2 2" xfId="31475"/>
    <cellStyle name="Output 2 2 10" xfId="31476"/>
    <cellStyle name="Output 2 2 10 2" xfId="31477"/>
    <cellStyle name="Output 2 2 10 3" xfId="31478"/>
    <cellStyle name="Output 2 2 10 4" xfId="51901"/>
    <cellStyle name="Output 2 2 11" xfId="31479"/>
    <cellStyle name="Output 2 2 11 2" xfId="31480"/>
    <cellStyle name="Output 2 2 11 3" xfId="31481"/>
    <cellStyle name="Output 2 2 11 4" xfId="51902"/>
    <cellStyle name="Output 2 2 12" xfId="31482"/>
    <cellStyle name="Output 2 2 12 2" xfId="31483"/>
    <cellStyle name="Output 2 2 12 3" xfId="31484"/>
    <cellStyle name="Output 2 2 12 4" xfId="51903"/>
    <cellStyle name="Output 2 2 13" xfId="31485"/>
    <cellStyle name="Output 2 2 13 2" xfId="31486"/>
    <cellStyle name="Output 2 2 13 3" xfId="31487"/>
    <cellStyle name="Output 2 2 13 4" xfId="51904"/>
    <cellStyle name="Output 2 2 14" xfId="31488"/>
    <cellStyle name="Output 2 2 14 2" xfId="31489"/>
    <cellStyle name="Output 2 2 14 3" xfId="31490"/>
    <cellStyle name="Output 2 2 14 4" xfId="51905"/>
    <cellStyle name="Output 2 2 15" xfId="31491"/>
    <cellStyle name="Output 2 2 15 2" xfId="31492"/>
    <cellStyle name="Output 2 2 15 3" xfId="31493"/>
    <cellStyle name="Output 2 2 15 4" xfId="51906"/>
    <cellStyle name="Output 2 2 16" xfId="31494"/>
    <cellStyle name="Output 2 2 16 2" xfId="31495"/>
    <cellStyle name="Output 2 2 16 3" xfId="31496"/>
    <cellStyle name="Output 2 2 16 4" xfId="51907"/>
    <cellStyle name="Output 2 2 17" xfId="31497"/>
    <cellStyle name="Output 2 2 17 2" xfId="31498"/>
    <cellStyle name="Output 2 2 17 3" xfId="31499"/>
    <cellStyle name="Output 2 2 17 4" xfId="51908"/>
    <cellStyle name="Output 2 2 18" xfId="31500"/>
    <cellStyle name="Output 2 2 18 2" xfId="31501"/>
    <cellStyle name="Output 2 2 18 3" xfId="31502"/>
    <cellStyle name="Output 2 2 18 4" xfId="51909"/>
    <cellStyle name="Output 2 2 19" xfId="31503"/>
    <cellStyle name="Output 2 2 19 2" xfId="31504"/>
    <cellStyle name="Output 2 2 19 3" xfId="31505"/>
    <cellStyle name="Output 2 2 19 4" xfId="51910"/>
    <cellStyle name="Output 2 2 2" xfId="31506"/>
    <cellStyle name="Output 2 2 2 2" xfId="31507"/>
    <cellStyle name="Output 2 2 2 3" xfId="31508"/>
    <cellStyle name="Output 2 2 2 4" xfId="51911"/>
    <cellStyle name="Output 2 2 20" xfId="31509"/>
    <cellStyle name="Output 2 2 20 2" xfId="31510"/>
    <cellStyle name="Output 2 2 20 3" xfId="51912"/>
    <cellStyle name="Output 2 2 20 4" xfId="51913"/>
    <cellStyle name="Output 2 2 21" xfId="51914"/>
    <cellStyle name="Output 2 2 22" xfId="51915"/>
    <cellStyle name="Output 2 2 3" xfId="31511"/>
    <cellStyle name="Output 2 2 3 2" xfId="31512"/>
    <cellStyle name="Output 2 2 3 3" xfId="31513"/>
    <cellStyle name="Output 2 2 3 4" xfId="51916"/>
    <cellStyle name="Output 2 2 4" xfId="31514"/>
    <cellStyle name="Output 2 2 4 2" xfId="31515"/>
    <cellStyle name="Output 2 2 4 3" xfId="31516"/>
    <cellStyle name="Output 2 2 4 4" xfId="51917"/>
    <cellStyle name="Output 2 2 5" xfId="31517"/>
    <cellStyle name="Output 2 2 5 2" xfId="31518"/>
    <cellStyle name="Output 2 2 5 3" xfId="31519"/>
    <cellStyle name="Output 2 2 5 4" xfId="51918"/>
    <cellStyle name="Output 2 2 6" xfId="31520"/>
    <cellStyle name="Output 2 2 6 2" xfId="31521"/>
    <cellStyle name="Output 2 2 6 3" xfId="31522"/>
    <cellStyle name="Output 2 2 6 4" xfId="51919"/>
    <cellStyle name="Output 2 2 7" xfId="31523"/>
    <cellStyle name="Output 2 2 7 2" xfId="31524"/>
    <cellStyle name="Output 2 2 7 3" xfId="31525"/>
    <cellStyle name="Output 2 2 7 4" xfId="51920"/>
    <cellStyle name="Output 2 2 8" xfId="31526"/>
    <cellStyle name="Output 2 2 8 2" xfId="31527"/>
    <cellStyle name="Output 2 2 8 3" xfId="31528"/>
    <cellStyle name="Output 2 2 8 4" xfId="51921"/>
    <cellStyle name="Output 2 2 9" xfId="31529"/>
    <cellStyle name="Output 2 2 9 2" xfId="31530"/>
    <cellStyle name="Output 2 2 9 3" xfId="31531"/>
    <cellStyle name="Output 2 2 9 4" xfId="51922"/>
    <cellStyle name="Output 2 20" xfId="31532"/>
    <cellStyle name="Output 2 20 2" xfId="31533"/>
    <cellStyle name="Output 2 20 3" xfId="31534"/>
    <cellStyle name="Output 2 20 4" xfId="51923"/>
    <cellStyle name="Output 2 21" xfId="31535"/>
    <cellStyle name="Output 2 21 2" xfId="31536"/>
    <cellStyle name="Output 2 21 3" xfId="31537"/>
    <cellStyle name="Output 2 21 4" xfId="51924"/>
    <cellStyle name="Output 2 22" xfId="31538"/>
    <cellStyle name="Output 2 22 2" xfId="31539"/>
    <cellStyle name="Output 2 22 3" xfId="31540"/>
    <cellStyle name="Output 2 22 4" xfId="51925"/>
    <cellStyle name="Output 2 23" xfId="31541"/>
    <cellStyle name="Output 2 23 2" xfId="31542"/>
    <cellStyle name="Output 2 23 3" xfId="31543"/>
    <cellStyle name="Output 2 23 4" xfId="51926"/>
    <cellStyle name="Output 2 24" xfId="31544"/>
    <cellStyle name="Output 2 24 2" xfId="31545"/>
    <cellStyle name="Output 2 24 3" xfId="31546"/>
    <cellStyle name="Output 2 24 4" xfId="51927"/>
    <cellStyle name="Output 2 25" xfId="31547"/>
    <cellStyle name="Output 2 25 2" xfId="31548"/>
    <cellStyle name="Output 2 25 3" xfId="31549"/>
    <cellStyle name="Output 2 25 4" xfId="51928"/>
    <cellStyle name="Output 2 26" xfId="31550"/>
    <cellStyle name="Output 2 26 2" xfId="31551"/>
    <cellStyle name="Output 2 26 3" xfId="31552"/>
    <cellStyle name="Output 2 26 4" xfId="51929"/>
    <cellStyle name="Output 2 27" xfId="31553"/>
    <cellStyle name="Output 2 27 2" xfId="31554"/>
    <cellStyle name="Output 2 27 3" xfId="31555"/>
    <cellStyle name="Output 2 27 4" xfId="51930"/>
    <cellStyle name="Output 2 28" xfId="31556"/>
    <cellStyle name="Output 2 29" xfId="31557"/>
    <cellStyle name="Output 2 3" xfId="31558"/>
    <cellStyle name="Output 2 3 10" xfId="31559"/>
    <cellStyle name="Output 2 3 10 2" xfId="31560"/>
    <cellStyle name="Output 2 3 10 3" xfId="31561"/>
    <cellStyle name="Output 2 3 10 4" xfId="51931"/>
    <cellStyle name="Output 2 3 11" xfId="31562"/>
    <cellStyle name="Output 2 3 11 2" xfId="31563"/>
    <cellStyle name="Output 2 3 11 3" xfId="31564"/>
    <cellStyle name="Output 2 3 11 4" xfId="51932"/>
    <cellStyle name="Output 2 3 12" xfId="31565"/>
    <cellStyle name="Output 2 3 12 2" xfId="31566"/>
    <cellStyle name="Output 2 3 12 3" xfId="31567"/>
    <cellStyle name="Output 2 3 12 4" xfId="51933"/>
    <cellStyle name="Output 2 3 13" xfId="31568"/>
    <cellStyle name="Output 2 3 13 2" xfId="31569"/>
    <cellStyle name="Output 2 3 13 3" xfId="31570"/>
    <cellStyle name="Output 2 3 13 4" xfId="51934"/>
    <cellStyle name="Output 2 3 14" xfId="31571"/>
    <cellStyle name="Output 2 3 14 2" xfId="31572"/>
    <cellStyle name="Output 2 3 14 3" xfId="31573"/>
    <cellStyle name="Output 2 3 14 4" xfId="51935"/>
    <cellStyle name="Output 2 3 15" xfId="31574"/>
    <cellStyle name="Output 2 3 15 2" xfId="31575"/>
    <cellStyle name="Output 2 3 15 3" xfId="31576"/>
    <cellStyle name="Output 2 3 15 4" xfId="51936"/>
    <cellStyle name="Output 2 3 16" xfId="31577"/>
    <cellStyle name="Output 2 3 16 2" xfId="31578"/>
    <cellStyle name="Output 2 3 16 3" xfId="31579"/>
    <cellStyle name="Output 2 3 16 4" xfId="51937"/>
    <cellStyle name="Output 2 3 17" xfId="31580"/>
    <cellStyle name="Output 2 3 17 2" xfId="31581"/>
    <cellStyle name="Output 2 3 17 3" xfId="31582"/>
    <cellStyle name="Output 2 3 17 4" xfId="51938"/>
    <cellStyle name="Output 2 3 18" xfId="31583"/>
    <cellStyle name="Output 2 3 18 2" xfId="31584"/>
    <cellStyle name="Output 2 3 18 3" xfId="31585"/>
    <cellStyle name="Output 2 3 18 4" xfId="51939"/>
    <cellStyle name="Output 2 3 19" xfId="31586"/>
    <cellStyle name="Output 2 3 19 2" xfId="31587"/>
    <cellStyle name="Output 2 3 19 3" xfId="31588"/>
    <cellStyle name="Output 2 3 19 4" xfId="51940"/>
    <cellStyle name="Output 2 3 2" xfId="31589"/>
    <cellStyle name="Output 2 3 2 2" xfId="31590"/>
    <cellStyle name="Output 2 3 2 3" xfId="31591"/>
    <cellStyle name="Output 2 3 2 4" xfId="51941"/>
    <cellStyle name="Output 2 3 20" xfId="31592"/>
    <cellStyle name="Output 2 3 20 2" xfId="31593"/>
    <cellStyle name="Output 2 3 20 3" xfId="51942"/>
    <cellStyle name="Output 2 3 20 4" xfId="51943"/>
    <cellStyle name="Output 2 3 21" xfId="51944"/>
    <cellStyle name="Output 2 3 22" xfId="51945"/>
    <cellStyle name="Output 2 3 3" xfId="31594"/>
    <cellStyle name="Output 2 3 3 2" xfId="31595"/>
    <cellStyle name="Output 2 3 3 3" xfId="31596"/>
    <cellStyle name="Output 2 3 3 4" xfId="51946"/>
    <cellStyle name="Output 2 3 4" xfId="31597"/>
    <cellStyle name="Output 2 3 4 2" xfId="31598"/>
    <cellStyle name="Output 2 3 4 3" xfId="31599"/>
    <cellStyle name="Output 2 3 4 4" xfId="51947"/>
    <cellStyle name="Output 2 3 5" xfId="31600"/>
    <cellStyle name="Output 2 3 5 2" xfId="31601"/>
    <cellStyle name="Output 2 3 5 3" xfId="31602"/>
    <cellStyle name="Output 2 3 5 4" xfId="51948"/>
    <cellStyle name="Output 2 3 6" xfId="31603"/>
    <cellStyle name="Output 2 3 6 2" xfId="31604"/>
    <cellStyle name="Output 2 3 6 3" xfId="31605"/>
    <cellStyle name="Output 2 3 6 4" xfId="51949"/>
    <cellStyle name="Output 2 3 7" xfId="31606"/>
    <cellStyle name="Output 2 3 7 2" xfId="31607"/>
    <cellStyle name="Output 2 3 7 3" xfId="31608"/>
    <cellStyle name="Output 2 3 7 4" xfId="51950"/>
    <cellStyle name="Output 2 3 8" xfId="31609"/>
    <cellStyle name="Output 2 3 8 2" xfId="31610"/>
    <cellStyle name="Output 2 3 8 3" xfId="31611"/>
    <cellStyle name="Output 2 3 8 4" xfId="51951"/>
    <cellStyle name="Output 2 3 9" xfId="31612"/>
    <cellStyle name="Output 2 3 9 2" xfId="31613"/>
    <cellStyle name="Output 2 3 9 3" xfId="31614"/>
    <cellStyle name="Output 2 3 9 4" xfId="51952"/>
    <cellStyle name="Output 2 30" xfId="31615"/>
    <cellStyle name="Output 2 4" xfId="31616"/>
    <cellStyle name="Output 2 4 10" xfId="31617"/>
    <cellStyle name="Output 2 4 10 2" xfId="31618"/>
    <cellStyle name="Output 2 4 10 3" xfId="31619"/>
    <cellStyle name="Output 2 4 10 4" xfId="51953"/>
    <cellStyle name="Output 2 4 11" xfId="31620"/>
    <cellStyle name="Output 2 4 11 2" xfId="31621"/>
    <cellStyle name="Output 2 4 11 3" xfId="31622"/>
    <cellStyle name="Output 2 4 11 4" xfId="51954"/>
    <cellStyle name="Output 2 4 12" xfId="31623"/>
    <cellStyle name="Output 2 4 12 2" xfId="31624"/>
    <cellStyle name="Output 2 4 12 3" xfId="31625"/>
    <cellStyle name="Output 2 4 12 4" xfId="51955"/>
    <cellStyle name="Output 2 4 13" xfId="31626"/>
    <cellStyle name="Output 2 4 13 2" xfId="31627"/>
    <cellStyle name="Output 2 4 13 3" xfId="31628"/>
    <cellStyle name="Output 2 4 13 4" xfId="51956"/>
    <cellStyle name="Output 2 4 14" xfId="31629"/>
    <cellStyle name="Output 2 4 14 2" xfId="31630"/>
    <cellStyle name="Output 2 4 14 3" xfId="31631"/>
    <cellStyle name="Output 2 4 14 4" xfId="51957"/>
    <cellStyle name="Output 2 4 15" xfId="31632"/>
    <cellStyle name="Output 2 4 15 2" xfId="31633"/>
    <cellStyle name="Output 2 4 15 3" xfId="31634"/>
    <cellStyle name="Output 2 4 15 4" xfId="51958"/>
    <cellStyle name="Output 2 4 16" xfId="31635"/>
    <cellStyle name="Output 2 4 16 2" xfId="31636"/>
    <cellStyle name="Output 2 4 16 3" xfId="31637"/>
    <cellStyle name="Output 2 4 16 4" xfId="51959"/>
    <cellStyle name="Output 2 4 17" xfId="31638"/>
    <cellStyle name="Output 2 4 17 2" xfId="31639"/>
    <cellStyle name="Output 2 4 17 3" xfId="31640"/>
    <cellStyle name="Output 2 4 17 4" xfId="51960"/>
    <cellStyle name="Output 2 4 18" xfId="31641"/>
    <cellStyle name="Output 2 4 18 2" xfId="31642"/>
    <cellStyle name="Output 2 4 18 3" xfId="31643"/>
    <cellStyle name="Output 2 4 18 4" xfId="51961"/>
    <cellStyle name="Output 2 4 19" xfId="31644"/>
    <cellStyle name="Output 2 4 19 2" xfId="31645"/>
    <cellStyle name="Output 2 4 19 3" xfId="31646"/>
    <cellStyle name="Output 2 4 19 4" xfId="51962"/>
    <cellStyle name="Output 2 4 2" xfId="31647"/>
    <cellStyle name="Output 2 4 2 2" xfId="31648"/>
    <cellStyle name="Output 2 4 2 3" xfId="31649"/>
    <cellStyle name="Output 2 4 2 4" xfId="51963"/>
    <cellStyle name="Output 2 4 20" xfId="31650"/>
    <cellStyle name="Output 2 4 20 2" xfId="31651"/>
    <cellStyle name="Output 2 4 20 3" xfId="51964"/>
    <cellStyle name="Output 2 4 20 4" xfId="51965"/>
    <cellStyle name="Output 2 4 21" xfId="51966"/>
    <cellStyle name="Output 2 4 22" xfId="51967"/>
    <cellStyle name="Output 2 4 3" xfId="31652"/>
    <cellStyle name="Output 2 4 3 2" xfId="31653"/>
    <cellStyle name="Output 2 4 3 3" xfId="31654"/>
    <cellStyle name="Output 2 4 3 4" xfId="51968"/>
    <cellStyle name="Output 2 4 4" xfId="31655"/>
    <cellStyle name="Output 2 4 4 2" xfId="31656"/>
    <cellStyle name="Output 2 4 4 3" xfId="31657"/>
    <cellStyle name="Output 2 4 4 4" xfId="51969"/>
    <cellStyle name="Output 2 4 5" xfId="31658"/>
    <cellStyle name="Output 2 4 5 2" xfId="31659"/>
    <cellStyle name="Output 2 4 5 3" xfId="31660"/>
    <cellStyle name="Output 2 4 5 4" xfId="51970"/>
    <cellStyle name="Output 2 4 6" xfId="31661"/>
    <cellStyle name="Output 2 4 6 2" xfId="31662"/>
    <cellStyle name="Output 2 4 6 3" xfId="31663"/>
    <cellStyle name="Output 2 4 6 4" xfId="51971"/>
    <cellStyle name="Output 2 4 7" xfId="31664"/>
    <cellStyle name="Output 2 4 7 2" xfId="31665"/>
    <cellStyle name="Output 2 4 7 3" xfId="31666"/>
    <cellStyle name="Output 2 4 7 4" xfId="51972"/>
    <cellStyle name="Output 2 4 8" xfId="31667"/>
    <cellStyle name="Output 2 4 8 2" xfId="31668"/>
    <cellStyle name="Output 2 4 8 3" xfId="31669"/>
    <cellStyle name="Output 2 4 8 4" xfId="51973"/>
    <cellStyle name="Output 2 4 9" xfId="31670"/>
    <cellStyle name="Output 2 4 9 2" xfId="31671"/>
    <cellStyle name="Output 2 4 9 3" xfId="31672"/>
    <cellStyle name="Output 2 4 9 4" xfId="51974"/>
    <cellStyle name="Output 2 5" xfId="31673"/>
    <cellStyle name="Output 2 5 10" xfId="31674"/>
    <cellStyle name="Output 2 5 10 2" xfId="31675"/>
    <cellStyle name="Output 2 5 10 3" xfId="31676"/>
    <cellStyle name="Output 2 5 10 4" xfId="51975"/>
    <cellStyle name="Output 2 5 11" xfId="31677"/>
    <cellStyle name="Output 2 5 11 2" xfId="31678"/>
    <cellStyle name="Output 2 5 11 3" xfId="31679"/>
    <cellStyle name="Output 2 5 11 4" xfId="51976"/>
    <cellStyle name="Output 2 5 12" xfId="31680"/>
    <cellStyle name="Output 2 5 12 2" xfId="31681"/>
    <cellStyle name="Output 2 5 12 3" xfId="31682"/>
    <cellStyle name="Output 2 5 12 4" xfId="51977"/>
    <cellStyle name="Output 2 5 13" xfId="31683"/>
    <cellStyle name="Output 2 5 13 2" xfId="31684"/>
    <cellStyle name="Output 2 5 13 3" xfId="31685"/>
    <cellStyle name="Output 2 5 13 4" xfId="51978"/>
    <cellStyle name="Output 2 5 14" xfId="31686"/>
    <cellStyle name="Output 2 5 14 2" xfId="31687"/>
    <cellStyle name="Output 2 5 14 3" xfId="31688"/>
    <cellStyle name="Output 2 5 14 4" xfId="51979"/>
    <cellStyle name="Output 2 5 15" xfId="31689"/>
    <cellStyle name="Output 2 5 15 2" xfId="31690"/>
    <cellStyle name="Output 2 5 15 3" xfId="31691"/>
    <cellStyle name="Output 2 5 15 4" xfId="51980"/>
    <cellStyle name="Output 2 5 16" xfId="31692"/>
    <cellStyle name="Output 2 5 16 2" xfId="31693"/>
    <cellStyle name="Output 2 5 16 3" xfId="31694"/>
    <cellStyle name="Output 2 5 16 4" xfId="51981"/>
    <cellStyle name="Output 2 5 17" xfId="31695"/>
    <cellStyle name="Output 2 5 17 2" xfId="31696"/>
    <cellStyle name="Output 2 5 17 3" xfId="31697"/>
    <cellStyle name="Output 2 5 17 4" xfId="51982"/>
    <cellStyle name="Output 2 5 18" xfId="31698"/>
    <cellStyle name="Output 2 5 18 2" xfId="31699"/>
    <cellStyle name="Output 2 5 18 3" xfId="31700"/>
    <cellStyle name="Output 2 5 18 4" xfId="51983"/>
    <cellStyle name="Output 2 5 19" xfId="31701"/>
    <cellStyle name="Output 2 5 19 2" xfId="31702"/>
    <cellStyle name="Output 2 5 19 3" xfId="31703"/>
    <cellStyle name="Output 2 5 19 4" xfId="51984"/>
    <cellStyle name="Output 2 5 2" xfId="31704"/>
    <cellStyle name="Output 2 5 2 2" xfId="31705"/>
    <cellStyle name="Output 2 5 2 3" xfId="31706"/>
    <cellStyle name="Output 2 5 2 4" xfId="51985"/>
    <cellStyle name="Output 2 5 20" xfId="31707"/>
    <cellStyle name="Output 2 5 20 2" xfId="31708"/>
    <cellStyle name="Output 2 5 20 3" xfId="51986"/>
    <cellStyle name="Output 2 5 20 4" xfId="51987"/>
    <cellStyle name="Output 2 5 21" xfId="51988"/>
    <cellStyle name="Output 2 5 22" xfId="51989"/>
    <cellStyle name="Output 2 5 3" xfId="31709"/>
    <cellStyle name="Output 2 5 3 2" xfId="31710"/>
    <cellStyle name="Output 2 5 3 3" xfId="31711"/>
    <cellStyle name="Output 2 5 3 4" xfId="51990"/>
    <cellStyle name="Output 2 5 4" xfId="31712"/>
    <cellStyle name="Output 2 5 4 2" xfId="31713"/>
    <cellStyle name="Output 2 5 4 3" xfId="31714"/>
    <cellStyle name="Output 2 5 4 4" xfId="51991"/>
    <cellStyle name="Output 2 5 5" xfId="31715"/>
    <cellStyle name="Output 2 5 5 2" xfId="31716"/>
    <cellStyle name="Output 2 5 5 3" xfId="31717"/>
    <cellStyle name="Output 2 5 5 4" xfId="51992"/>
    <cellStyle name="Output 2 5 6" xfId="31718"/>
    <cellStyle name="Output 2 5 6 2" xfId="31719"/>
    <cellStyle name="Output 2 5 6 3" xfId="31720"/>
    <cellStyle name="Output 2 5 6 4" xfId="51993"/>
    <cellStyle name="Output 2 5 7" xfId="31721"/>
    <cellStyle name="Output 2 5 7 2" xfId="31722"/>
    <cellStyle name="Output 2 5 7 3" xfId="31723"/>
    <cellStyle name="Output 2 5 7 4" xfId="51994"/>
    <cellStyle name="Output 2 5 8" xfId="31724"/>
    <cellStyle name="Output 2 5 8 2" xfId="31725"/>
    <cellStyle name="Output 2 5 8 3" xfId="31726"/>
    <cellStyle name="Output 2 5 8 4" xfId="51995"/>
    <cellStyle name="Output 2 5 9" xfId="31727"/>
    <cellStyle name="Output 2 5 9 2" xfId="31728"/>
    <cellStyle name="Output 2 5 9 3" xfId="31729"/>
    <cellStyle name="Output 2 5 9 4" xfId="51996"/>
    <cellStyle name="Output 2 6" xfId="31730"/>
    <cellStyle name="Output 2 6 10" xfId="31731"/>
    <cellStyle name="Output 2 6 10 2" xfId="31732"/>
    <cellStyle name="Output 2 6 10 3" xfId="31733"/>
    <cellStyle name="Output 2 6 10 4" xfId="51997"/>
    <cellStyle name="Output 2 6 11" xfId="31734"/>
    <cellStyle name="Output 2 6 11 2" xfId="31735"/>
    <cellStyle name="Output 2 6 11 3" xfId="31736"/>
    <cellStyle name="Output 2 6 11 4" xfId="51998"/>
    <cellStyle name="Output 2 6 12" xfId="31737"/>
    <cellStyle name="Output 2 6 12 2" xfId="31738"/>
    <cellStyle name="Output 2 6 12 3" xfId="31739"/>
    <cellStyle name="Output 2 6 12 4" xfId="51999"/>
    <cellStyle name="Output 2 6 13" xfId="31740"/>
    <cellStyle name="Output 2 6 13 2" xfId="31741"/>
    <cellStyle name="Output 2 6 13 3" xfId="31742"/>
    <cellStyle name="Output 2 6 13 4" xfId="52000"/>
    <cellStyle name="Output 2 6 14" xfId="31743"/>
    <cellStyle name="Output 2 6 14 2" xfId="31744"/>
    <cellStyle name="Output 2 6 14 3" xfId="31745"/>
    <cellStyle name="Output 2 6 14 4" xfId="52001"/>
    <cellStyle name="Output 2 6 15" xfId="31746"/>
    <cellStyle name="Output 2 6 15 2" xfId="31747"/>
    <cellStyle name="Output 2 6 15 3" xfId="31748"/>
    <cellStyle name="Output 2 6 15 4" xfId="52002"/>
    <cellStyle name="Output 2 6 16" xfId="31749"/>
    <cellStyle name="Output 2 6 16 2" xfId="31750"/>
    <cellStyle name="Output 2 6 16 3" xfId="31751"/>
    <cellStyle name="Output 2 6 16 4" xfId="52003"/>
    <cellStyle name="Output 2 6 17" xfId="31752"/>
    <cellStyle name="Output 2 6 17 2" xfId="31753"/>
    <cellStyle name="Output 2 6 17 3" xfId="31754"/>
    <cellStyle name="Output 2 6 17 4" xfId="52004"/>
    <cellStyle name="Output 2 6 18" xfId="31755"/>
    <cellStyle name="Output 2 6 18 2" xfId="31756"/>
    <cellStyle name="Output 2 6 18 3" xfId="31757"/>
    <cellStyle name="Output 2 6 18 4" xfId="52005"/>
    <cellStyle name="Output 2 6 19" xfId="31758"/>
    <cellStyle name="Output 2 6 19 2" xfId="31759"/>
    <cellStyle name="Output 2 6 19 3" xfId="31760"/>
    <cellStyle name="Output 2 6 19 4" xfId="52006"/>
    <cellStyle name="Output 2 6 2" xfId="31761"/>
    <cellStyle name="Output 2 6 2 2" xfId="31762"/>
    <cellStyle name="Output 2 6 2 3" xfId="31763"/>
    <cellStyle name="Output 2 6 2 4" xfId="52007"/>
    <cellStyle name="Output 2 6 20" xfId="31764"/>
    <cellStyle name="Output 2 6 20 2" xfId="31765"/>
    <cellStyle name="Output 2 6 20 3" xfId="52008"/>
    <cellStyle name="Output 2 6 20 4" xfId="52009"/>
    <cellStyle name="Output 2 6 21" xfId="52010"/>
    <cellStyle name="Output 2 6 22" xfId="52011"/>
    <cellStyle name="Output 2 6 3" xfId="31766"/>
    <cellStyle name="Output 2 6 3 2" xfId="31767"/>
    <cellStyle name="Output 2 6 3 3" xfId="31768"/>
    <cellStyle name="Output 2 6 3 4" xfId="52012"/>
    <cellStyle name="Output 2 6 4" xfId="31769"/>
    <cellStyle name="Output 2 6 4 2" xfId="31770"/>
    <cellStyle name="Output 2 6 4 3" xfId="31771"/>
    <cellStyle name="Output 2 6 4 4" xfId="52013"/>
    <cellStyle name="Output 2 6 5" xfId="31772"/>
    <cellStyle name="Output 2 6 5 2" xfId="31773"/>
    <cellStyle name="Output 2 6 5 3" xfId="31774"/>
    <cellStyle name="Output 2 6 5 4" xfId="52014"/>
    <cellStyle name="Output 2 6 6" xfId="31775"/>
    <cellStyle name="Output 2 6 6 2" xfId="31776"/>
    <cellStyle name="Output 2 6 6 3" xfId="31777"/>
    <cellStyle name="Output 2 6 6 4" xfId="52015"/>
    <cellStyle name="Output 2 6 7" xfId="31778"/>
    <cellStyle name="Output 2 6 7 2" xfId="31779"/>
    <cellStyle name="Output 2 6 7 3" xfId="31780"/>
    <cellStyle name="Output 2 6 7 4" xfId="52016"/>
    <cellStyle name="Output 2 6 8" xfId="31781"/>
    <cellStyle name="Output 2 6 8 2" xfId="31782"/>
    <cellStyle name="Output 2 6 8 3" xfId="31783"/>
    <cellStyle name="Output 2 6 8 4" xfId="52017"/>
    <cellStyle name="Output 2 6 9" xfId="31784"/>
    <cellStyle name="Output 2 6 9 2" xfId="31785"/>
    <cellStyle name="Output 2 6 9 3" xfId="31786"/>
    <cellStyle name="Output 2 6 9 4" xfId="52018"/>
    <cellStyle name="Output 2 7" xfId="31787"/>
    <cellStyle name="Output 2 7 10" xfId="31788"/>
    <cellStyle name="Output 2 7 10 2" xfId="31789"/>
    <cellStyle name="Output 2 7 10 3" xfId="31790"/>
    <cellStyle name="Output 2 7 10 4" xfId="52019"/>
    <cellStyle name="Output 2 7 11" xfId="31791"/>
    <cellStyle name="Output 2 7 11 2" xfId="31792"/>
    <cellStyle name="Output 2 7 11 3" xfId="31793"/>
    <cellStyle name="Output 2 7 11 4" xfId="52020"/>
    <cellStyle name="Output 2 7 12" xfId="31794"/>
    <cellStyle name="Output 2 7 12 2" xfId="31795"/>
    <cellStyle name="Output 2 7 12 3" xfId="31796"/>
    <cellStyle name="Output 2 7 12 4" xfId="52021"/>
    <cellStyle name="Output 2 7 13" xfId="31797"/>
    <cellStyle name="Output 2 7 13 2" xfId="31798"/>
    <cellStyle name="Output 2 7 13 3" xfId="31799"/>
    <cellStyle name="Output 2 7 13 4" xfId="52022"/>
    <cellStyle name="Output 2 7 14" xfId="31800"/>
    <cellStyle name="Output 2 7 14 2" xfId="31801"/>
    <cellStyle name="Output 2 7 14 3" xfId="31802"/>
    <cellStyle name="Output 2 7 14 4" xfId="52023"/>
    <cellStyle name="Output 2 7 15" xfId="31803"/>
    <cellStyle name="Output 2 7 15 2" xfId="31804"/>
    <cellStyle name="Output 2 7 15 3" xfId="31805"/>
    <cellStyle name="Output 2 7 15 4" xfId="52024"/>
    <cellStyle name="Output 2 7 16" xfId="31806"/>
    <cellStyle name="Output 2 7 16 2" xfId="31807"/>
    <cellStyle name="Output 2 7 16 3" xfId="31808"/>
    <cellStyle name="Output 2 7 16 4" xfId="52025"/>
    <cellStyle name="Output 2 7 17" xfId="31809"/>
    <cellStyle name="Output 2 7 17 2" xfId="31810"/>
    <cellStyle name="Output 2 7 17 3" xfId="31811"/>
    <cellStyle name="Output 2 7 17 4" xfId="52026"/>
    <cellStyle name="Output 2 7 18" xfId="31812"/>
    <cellStyle name="Output 2 7 18 2" xfId="31813"/>
    <cellStyle name="Output 2 7 18 3" xfId="31814"/>
    <cellStyle name="Output 2 7 18 4" xfId="52027"/>
    <cellStyle name="Output 2 7 19" xfId="31815"/>
    <cellStyle name="Output 2 7 19 2" xfId="31816"/>
    <cellStyle name="Output 2 7 19 3" xfId="31817"/>
    <cellStyle name="Output 2 7 19 4" xfId="52028"/>
    <cellStyle name="Output 2 7 2" xfId="31818"/>
    <cellStyle name="Output 2 7 2 2" xfId="31819"/>
    <cellStyle name="Output 2 7 2 3" xfId="31820"/>
    <cellStyle name="Output 2 7 2 4" xfId="52029"/>
    <cellStyle name="Output 2 7 20" xfId="31821"/>
    <cellStyle name="Output 2 7 20 2" xfId="31822"/>
    <cellStyle name="Output 2 7 20 3" xfId="52030"/>
    <cellStyle name="Output 2 7 20 4" xfId="52031"/>
    <cellStyle name="Output 2 7 21" xfId="52032"/>
    <cellStyle name="Output 2 7 22" xfId="52033"/>
    <cellStyle name="Output 2 7 3" xfId="31823"/>
    <cellStyle name="Output 2 7 3 2" xfId="31824"/>
    <cellStyle name="Output 2 7 3 3" xfId="31825"/>
    <cellStyle name="Output 2 7 3 4" xfId="52034"/>
    <cellStyle name="Output 2 7 4" xfId="31826"/>
    <cellStyle name="Output 2 7 4 2" xfId="31827"/>
    <cellStyle name="Output 2 7 4 3" xfId="31828"/>
    <cellStyle name="Output 2 7 4 4" xfId="52035"/>
    <cellStyle name="Output 2 7 5" xfId="31829"/>
    <cellStyle name="Output 2 7 5 2" xfId="31830"/>
    <cellStyle name="Output 2 7 5 3" xfId="31831"/>
    <cellStyle name="Output 2 7 5 4" xfId="52036"/>
    <cellStyle name="Output 2 7 6" xfId="31832"/>
    <cellStyle name="Output 2 7 6 2" xfId="31833"/>
    <cellStyle name="Output 2 7 6 3" xfId="31834"/>
    <cellStyle name="Output 2 7 6 4" xfId="52037"/>
    <cellStyle name="Output 2 7 7" xfId="31835"/>
    <cellStyle name="Output 2 7 7 2" xfId="31836"/>
    <cellStyle name="Output 2 7 7 3" xfId="31837"/>
    <cellStyle name="Output 2 7 7 4" xfId="52038"/>
    <cellStyle name="Output 2 7 8" xfId="31838"/>
    <cellStyle name="Output 2 7 8 2" xfId="31839"/>
    <cellStyle name="Output 2 7 8 3" xfId="31840"/>
    <cellStyle name="Output 2 7 8 4" xfId="52039"/>
    <cellStyle name="Output 2 7 9" xfId="31841"/>
    <cellStyle name="Output 2 7 9 2" xfId="31842"/>
    <cellStyle name="Output 2 7 9 3" xfId="31843"/>
    <cellStyle name="Output 2 7 9 4" xfId="52040"/>
    <cellStyle name="Output 2 8" xfId="31844"/>
    <cellStyle name="Output 2 8 10" xfId="31845"/>
    <cellStyle name="Output 2 8 10 2" xfId="31846"/>
    <cellStyle name="Output 2 8 10 3" xfId="31847"/>
    <cellStyle name="Output 2 8 10 4" xfId="52041"/>
    <cellStyle name="Output 2 8 11" xfId="31848"/>
    <cellStyle name="Output 2 8 11 2" xfId="31849"/>
    <cellStyle name="Output 2 8 11 3" xfId="31850"/>
    <cellStyle name="Output 2 8 11 4" xfId="52042"/>
    <cellStyle name="Output 2 8 12" xfId="31851"/>
    <cellStyle name="Output 2 8 12 2" xfId="31852"/>
    <cellStyle name="Output 2 8 12 3" xfId="31853"/>
    <cellStyle name="Output 2 8 12 4" xfId="52043"/>
    <cellStyle name="Output 2 8 13" xfId="31854"/>
    <cellStyle name="Output 2 8 13 2" xfId="31855"/>
    <cellStyle name="Output 2 8 13 3" xfId="31856"/>
    <cellStyle name="Output 2 8 13 4" xfId="52044"/>
    <cellStyle name="Output 2 8 14" xfId="31857"/>
    <cellStyle name="Output 2 8 14 2" xfId="31858"/>
    <cellStyle name="Output 2 8 14 3" xfId="31859"/>
    <cellStyle name="Output 2 8 14 4" xfId="52045"/>
    <cellStyle name="Output 2 8 15" xfId="31860"/>
    <cellStyle name="Output 2 8 15 2" xfId="31861"/>
    <cellStyle name="Output 2 8 15 3" xfId="31862"/>
    <cellStyle name="Output 2 8 15 4" xfId="52046"/>
    <cellStyle name="Output 2 8 16" xfId="31863"/>
    <cellStyle name="Output 2 8 16 2" xfId="31864"/>
    <cellStyle name="Output 2 8 16 3" xfId="31865"/>
    <cellStyle name="Output 2 8 16 4" xfId="52047"/>
    <cellStyle name="Output 2 8 17" xfId="31866"/>
    <cellStyle name="Output 2 8 17 2" xfId="31867"/>
    <cellStyle name="Output 2 8 17 3" xfId="31868"/>
    <cellStyle name="Output 2 8 17 4" xfId="52048"/>
    <cellStyle name="Output 2 8 18" xfId="31869"/>
    <cellStyle name="Output 2 8 18 2" xfId="31870"/>
    <cellStyle name="Output 2 8 18 3" xfId="31871"/>
    <cellStyle name="Output 2 8 18 4" xfId="52049"/>
    <cellStyle name="Output 2 8 19" xfId="31872"/>
    <cellStyle name="Output 2 8 19 2" xfId="31873"/>
    <cellStyle name="Output 2 8 19 3" xfId="31874"/>
    <cellStyle name="Output 2 8 19 4" xfId="52050"/>
    <cellStyle name="Output 2 8 2" xfId="31875"/>
    <cellStyle name="Output 2 8 2 2" xfId="31876"/>
    <cellStyle name="Output 2 8 2 3" xfId="31877"/>
    <cellStyle name="Output 2 8 2 4" xfId="52051"/>
    <cellStyle name="Output 2 8 20" xfId="31878"/>
    <cellStyle name="Output 2 8 20 2" xfId="31879"/>
    <cellStyle name="Output 2 8 20 3" xfId="52052"/>
    <cellStyle name="Output 2 8 20 4" xfId="52053"/>
    <cellStyle name="Output 2 8 21" xfId="52054"/>
    <cellStyle name="Output 2 8 22" xfId="52055"/>
    <cellStyle name="Output 2 8 3" xfId="31880"/>
    <cellStyle name="Output 2 8 3 2" xfId="31881"/>
    <cellStyle name="Output 2 8 3 3" xfId="31882"/>
    <cellStyle name="Output 2 8 3 4" xfId="52056"/>
    <cellStyle name="Output 2 8 4" xfId="31883"/>
    <cellStyle name="Output 2 8 4 2" xfId="31884"/>
    <cellStyle name="Output 2 8 4 3" xfId="31885"/>
    <cellStyle name="Output 2 8 4 4" xfId="52057"/>
    <cellStyle name="Output 2 8 5" xfId="31886"/>
    <cellStyle name="Output 2 8 5 2" xfId="31887"/>
    <cellStyle name="Output 2 8 5 3" xfId="31888"/>
    <cellStyle name="Output 2 8 5 4" xfId="52058"/>
    <cellStyle name="Output 2 8 6" xfId="31889"/>
    <cellStyle name="Output 2 8 6 2" xfId="31890"/>
    <cellStyle name="Output 2 8 6 3" xfId="31891"/>
    <cellStyle name="Output 2 8 6 4" xfId="52059"/>
    <cellStyle name="Output 2 8 7" xfId="31892"/>
    <cellStyle name="Output 2 8 7 2" xfId="31893"/>
    <cellStyle name="Output 2 8 7 3" xfId="31894"/>
    <cellStyle name="Output 2 8 7 4" xfId="52060"/>
    <cellStyle name="Output 2 8 8" xfId="31895"/>
    <cellStyle name="Output 2 8 8 2" xfId="31896"/>
    <cellStyle name="Output 2 8 8 3" xfId="31897"/>
    <cellStyle name="Output 2 8 8 4" xfId="52061"/>
    <cellStyle name="Output 2 8 9" xfId="31898"/>
    <cellStyle name="Output 2 8 9 2" xfId="31899"/>
    <cellStyle name="Output 2 8 9 3" xfId="31900"/>
    <cellStyle name="Output 2 8 9 4" xfId="52062"/>
    <cellStyle name="Output 2 9" xfId="31901"/>
    <cellStyle name="Output 2 9 2" xfId="31902"/>
    <cellStyle name="Output 2 9 3" xfId="52063"/>
    <cellStyle name="Output 20" xfId="31903"/>
    <cellStyle name="Output 20 2" xfId="31904"/>
    <cellStyle name="Output 20 3" xfId="31905"/>
    <cellStyle name="Output 20 4" xfId="52064"/>
    <cellStyle name="Output 21" xfId="31906"/>
    <cellStyle name="Output 21 2" xfId="31907"/>
    <cellStyle name="Output 21 3" xfId="31908"/>
    <cellStyle name="Output 21 4" xfId="52065"/>
    <cellStyle name="Output 22" xfId="31909"/>
    <cellStyle name="Output 22 2" xfId="31910"/>
    <cellStyle name="Output 22 3" xfId="31911"/>
    <cellStyle name="Output 22 4" xfId="52066"/>
    <cellStyle name="Output 23" xfId="31912"/>
    <cellStyle name="Output 23 2" xfId="31913"/>
    <cellStyle name="Output 23 3" xfId="31914"/>
    <cellStyle name="Output 23 4" xfId="52067"/>
    <cellStyle name="Output 24" xfId="31915"/>
    <cellStyle name="Output 24 2" xfId="31916"/>
    <cellStyle name="Output 24 3" xfId="31917"/>
    <cellStyle name="Output 24 4" xfId="52068"/>
    <cellStyle name="Output 25" xfId="31918"/>
    <cellStyle name="Output 25 2" xfId="31919"/>
    <cellStyle name="Output 25 3" xfId="31920"/>
    <cellStyle name="Output 25 4" xfId="52069"/>
    <cellStyle name="Output 26" xfId="31921"/>
    <cellStyle name="Output 26 2" xfId="31922"/>
    <cellStyle name="Output 26 3" xfId="31923"/>
    <cellStyle name="Output 26 4" xfId="52070"/>
    <cellStyle name="Output 27" xfId="31924"/>
    <cellStyle name="Output 27 2" xfId="31925"/>
    <cellStyle name="Output 27 3" xfId="31926"/>
    <cellStyle name="Output 27 4" xfId="52071"/>
    <cellStyle name="Output 28" xfId="31927"/>
    <cellStyle name="Output 28 2" xfId="31928"/>
    <cellStyle name="Output 28 3" xfId="31929"/>
    <cellStyle name="Output 28 4" xfId="52072"/>
    <cellStyle name="Output 29" xfId="31930"/>
    <cellStyle name="Output 29 2" xfId="31931"/>
    <cellStyle name="Output 29 3" xfId="31932"/>
    <cellStyle name="Output 29 4" xfId="52073"/>
    <cellStyle name="Output 3" xfId="31933"/>
    <cellStyle name="Output 3 10" xfId="31934"/>
    <cellStyle name="Output 3 10 2" xfId="31935"/>
    <cellStyle name="Output 3 10 3" xfId="31936"/>
    <cellStyle name="Output 3 10 4" xfId="52074"/>
    <cellStyle name="Output 3 11" xfId="31937"/>
    <cellStyle name="Output 3 11 2" xfId="31938"/>
    <cellStyle name="Output 3 11 3" xfId="31939"/>
    <cellStyle name="Output 3 11 4" xfId="52075"/>
    <cellStyle name="Output 3 12" xfId="31940"/>
    <cellStyle name="Output 3 12 2" xfId="31941"/>
    <cellStyle name="Output 3 12 3" xfId="31942"/>
    <cellStyle name="Output 3 12 4" xfId="52076"/>
    <cellStyle name="Output 3 13" xfId="31943"/>
    <cellStyle name="Output 3 13 2" xfId="31944"/>
    <cellStyle name="Output 3 13 3" xfId="31945"/>
    <cellStyle name="Output 3 13 4" xfId="52077"/>
    <cellStyle name="Output 3 14" xfId="31946"/>
    <cellStyle name="Output 3 14 2" xfId="31947"/>
    <cellStyle name="Output 3 14 3" xfId="31948"/>
    <cellStyle name="Output 3 14 4" xfId="52078"/>
    <cellStyle name="Output 3 15" xfId="31949"/>
    <cellStyle name="Output 3 15 2" xfId="31950"/>
    <cellStyle name="Output 3 15 3" xfId="31951"/>
    <cellStyle name="Output 3 15 4" xfId="52079"/>
    <cellStyle name="Output 3 16" xfId="31952"/>
    <cellStyle name="Output 3 16 2" xfId="31953"/>
    <cellStyle name="Output 3 16 3" xfId="31954"/>
    <cellStyle name="Output 3 16 4" xfId="52080"/>
    <cellStyle name="Output 3 17" xfId="31955"/>
    <cellStyle name="Output 3 17 2" xfId="31956"/>
    <cellStyle name="Output 3 17 3" xfId="31957"/>
    <cellStyle name="Output 3 17 4" xfId="52081"/>
    <cellStyle name="Output 3 18" xfId="31958"/>
    <cellStyle name="Output 3 18 2" xfId="31959"/>
    <cellStyle name="Output 3 18 3" xfId="31960"/>
    <cellStyle name="Output 3 18 4" xfId="52082"/>
    <cellStyle name="Output 3 19" xfId="31961"/>
    <cellStyle name="Output 3 19 2" xfId="31962"/>
    <cellStyle name="Output 3 19 3" xfId="31963"/>
    <cellStyle name="Output 3 19 4" xfId="52083"/>
    <cellStyle name="Output 3 2" xfId="31964"/>
    <cellStyle name="Output 3 2 10" xfId="31965"/>
    <cellStyle name="Output 3 2 10 2" xfId="31966"/>
    <cellStyle name="Output 3 2 10 3" xfId="31967"/>
    <cellStyle name="Output 3 2 10 4" xfId="52084"/>
    <cellStyle name="Output 3 2 11" xfId="31968"/>
    <cellStyle name="Output 3 2 11 2" xfId="31969"/>
    <cellStyle name="Output 3 2 11 3" xfId="31970"/>
    <cellStyle name="Output 3 2 11 4" xfId="52085"/>
    <cellStyle name="Output 3 2 12" xfId="31971"/>
    <cellStyle name="Output 3 2 12 2" xfId="31972"/>
    <cellStyle name="Output 3 2 12 3" xfId="31973"/>
    <cellStyle name="Output 3 2 12 4" xfId="52086"/>
    <cellStyle name="Output 3 2 13" xfId="31974"/>
    <cellStyle name="Output 3 2 13 2" xfId="31975"/>
    <cellStyle name="Output 3 2 13 3" xfId="31976"/>
    <cellStyle name="Output 3 2 13 4" xfId="52087"/>
    <cellStyle name="Output 3 2 14" xfId="31977"/>
    <cellStyle name="Output 3 2 14 2" xfId="31978"/>
    <cellStyle name="Output 3 2 14 3" xfId="31979"/>
    <cellStyle name="Output 3 2 14 4" xfId="52088"/>
    <cellStyle name="Output 3 2 15" xfId="31980"/>
    <cellStyle name="Output 3 2 15 2" xfId="31981"/>
    <cellStyle name="Output 3 2 15 3" xfId="31982"/>
    <cellStyle name="Output 3 2 15 4" xfId="52089"/>
    <cellStyle name="Output 3 2 16" xfId="31983"/>
    <cellStyle name="Output 3 2 16 2" xfId="31984"/>
    <cellStyle name="Output 3 2 16 3" xfId="31985"/>
    <cellStyle name="Output 3 2 16 4" xfId="52090"/>
    <cellStyle name="Output 3 2 17" xfId="31986"/>
    <cellStyle name="Output 3 2 17 2" xfId="31987"/>
    <cellStyle name="Output 3 2 17 3" xfId="31988"/>
    <cellStyle name="Output 3 2 17 4" xfId="52091"/>
    <cellStyle name="Output 3 2 18" xfId="31989"/>
    <cellStyle name="Output 3 2 18 2" xfId="31990"/>
    <cellStyle name="Output 3 2 18 3" xfId="31991"/>
    <cellStyle name="Output 3 2 18 4" xfId="52092"/>
    <cellStyle name="Output 3 2 19" xfId="31992"/>
    <cellStyle name="Output 3 2 19 2" xfId="31993"/>
    <cellStyle name="Output 3 2 19 3" xfId="31994"/>
    <cellStyle name="Output 3 2 19 4" xfId="52093"/>
    <cellStyle name="Output 3 2 2" xfId="31995"/>
    <cellStyle name="Output 3 2 2 2" xfId="31996"/>
    <cellStyle name="Output 3 2 2 3" xfId="31997"/>
    <cellStyle name="Output 3 2 2 4" xfId="52094"/>
    <cellStyle name="Output 3 2 20" xfId="31998"/>
    <cellStyle name="Output 3 2 20 2" xfId="31999"/>
    <cellStyle name="Output 3 2 20 3" xfId="52095"/>
    <cellStyle name="Output 3 2 20 4" xfId="52096"/>
    <cellStyle name="Output 3 2 21" xfId="52097"/>
    <cellStyle name="Output 3 2 22" xfId="52098"/>
    <cellStyle name="Output 3 2 3" xfId="32000"/>
    <cellStyle name="Output 3 2 3 2" xfId="32001"/>
    <cellStyle name="Output 3 2 3 3" xfId="32002"/>
    <cellStyle name="Output 3 2 3 4" xfId="52099"/>
    <cellStyle name="Output 3 2 4" xfId="32003"/>
    <cellStyle name="Output 3 2 4 2" xfId="32004"/>
    <cellStyle name="Output 3 2 4 3" xfId="32005"/>
    <cellStyle name="Output 3 2 4 4" xfId="52100"/>
    <cellStyle name="Output 3 2 5" xfId="32006"/>
    <cellStyle name="Output 3 2 5 2" xfId="32007"/>
    <cellStyle name="Output 3 2 5 3" xfId="32008"/>
    <cellStyle name="Output 3 2 5 4" xfId="52101"/>
    <cellStyle name="Output 3 2 6" xfId="32009"/>
    <cellStyle name="Output 3 2 6 2" xfId="32010"/>
    <cellStyle name="Output 3 2 6 3" xfId="32011"/>
    <cellStyle name="Output 3 2 6 4" xfId="52102"/>
    <cellStyle name="Output 3 2 7" xfId="32012"/>
    <cellStyle name="Output 3 2 7 2" xfId="32013"/>
    <cellStyle name="Output 3 2 7 3" xfId="32014"/>
    <cellStyle name="Output 3 2 7 4" xfId="52103"/>
    <cellStyle name="Output 3 2 8" xfId="32015"/>
    <cellStyle name="Output 3 2 8 2" xfId="32016"/>
    <cellStyle name="Output 3 2 8 3" xfId="32017"/>
    <cellStyle name="Output 3 2 8 4" xfId="52104"/>
    <cellStyle name="Output 3 2 9" xfId="32018"/>
    <cellStyle name="Output 3 2 9 2" xfId="32019"/>
    <cellStyle name="Output 3 2 9 3" xfId="32020"/>
    <cellStyle name="Output 3 2 9 4" xfId="52105"/>
    <cellStyle name="Output 3 20" xfId="32021"/>
    <cellStyle name="Output 3 20 2" xfId="32022"/>
    <cellStyle name="Output 3 20 3" xfId="32023"/>
    <cellStyle name="Output 3 20 4" xfId="52106"/>
    <cellStyle name="Output 3 21" xfId="32024"/>
    <cellStyle name="Output 3 21 2" xfId="32025"/>
    <cellStyle name="Output 3 21 3" xfId="32026"/>
    <cellStyle name="Output 3 21 4" xfId="52107"/>
    <cellStyle name="Output 3 22" xfId="32027"/>
    <cellStyle name="Output 3 22 2" xfId="32028"/>
    <cellStyle name="Output 3 22 3" xfId="32029"/>
    <cellStyle name="Output 3 22 4" xfId="52108"/>
    <cellStyle name="Output 3 23" xfId="52109"/>
    <cellStyle name="Output 3 24" xfId="52110"/>
    <cellStyle name="Output 3 3" xfId="32030"/>
    <cellStyle name="Output 3 3 10" xfId="32031"/>
    <cellStyle name="Output 3 3 10 2" xfId="32032"/>
    <cellStyle name="Output 3 3 10 3" xfId="32033"/>
    <cellStyle name="Output 3 3 10 4" xfId="52111"/>
    <cellStyle name="Output 3 3 11" xfId="32034"/>
    <cellStyle name="Output 3 3 11 2" xfId="32035"/>
    <cellStyle name="Output 3 3 11 3" xfId="32036"/>
    <cellStyle name="Output 3 3 11 4" xfId="52112"/>
    <cellStyle name="Output 3 3 12" xfId="32037"/>
    <cellStyle name="Output 3 3 12 2" xfId="32038"/>
    <cellStyle name="Output 3 3 12 3" xfId="32039"/>
    <cellStyle name="Output 3 3 12 4" xfId="52113"/>
    <cellStyle name="Output 3 3 13" xfId="32040"/>
    <cellStyle name="Output 3 3 13 2" xfId="32041"/>
    <cellStyle name="Output 3 3 13 3" xfId="32042"/>
    <cellStyle name="Output 3 3 13 4" xfId="52114"/>
    <cellStyle name="Output 3 3 14" xfId="32043"/>
    <cellStyle name="Output 3 3 14 2" xfId="32044"/>
    <cellStyle name="Output 3 3 14 3" xfId="32045"/>
    <cellStyle name="Output 3 3 14 4" xfId="52115"/>
    <cellStyle name="Output 3 3 15" xfId="32046"/>
    <cellStyle name="Output 3 3 15 2" xfId="32047"/>
    <cellStyle name="Output 3 3 15 3" xfId="32048"/>
    <cellStyle name="Output 3 3 15 4" xfId="52116"/>
    <cellStyle name="Output 3 3 16" xfId="32049"/>
    <cellStyle name="Output 3 3 16 2" xfId="32050"/>
    <cellStyle name="Output 3 3 16 3" xfId="32051"/>
    <cellStyle name="Output 3 3 16 4" xfId="52117"/>
    <cellStyle name="Output 3 3 17" xfId="32052"/>
    <cellStyle name="Output 3 3 17 2" xfId="32053"/>
    <cellStyle name="Output 3 3 17 3" xfId="32054"/>
    <cellStyle name="Output 3 3 17 4" xfId="52118"/>
    <cellStyle name="Output 3 3 18" xfId="32055"/>
    <cellStyle name="Output 3 3 18 2" xfId="32056"/>
    <cellStyle name="Output 3 3 18 3" xfId="32057"/>
    <cellStyle name="Output 3 3 18 4" xfId="52119"/>
    <cellStyle name="Output 3 3 19" xfId="32058"/>
    <cellStyle name="Output 3 3 19 2" xfId="32059"/>
    <cellStyle name="Output 3 3 19 3" xfId="32060"/>
    <cellStyle name="Output 3 3 19 4" xfId="52120"/>
    <cellStyle name="Output 3 3 2" xfId="32061"/>
    <cellStyle name="Output 3 3 2 2" xfId="32062"/>
    <cellStyle name="Output 3 3 2 3" xfId="32063"/>
    <cellStyle name="Output 3 3 2 4" xfId="52121"/>
    <cellStyle name="Output 3 3 20" xfId="32064"/>
    <cellStyle name="Output 3 3 20 2" xfId="32065"/>
    <cellStyle name="Output 3 3 20 3" xfId="52122"/>
    <cellStyle name="Output 3 3 20 4" xfId="52123"/>
    <cellStyle name="Output 3 3 21" xfId="52124"/>
    <cellStyle name="Output 3 3 22" xfId="52125"/>
    <cellStyle name="Output 3 3 3" xfId="32066"/>
    <cellStyle name="Output 3 3 3 2" xfId="32067"/>
    <cellStyle name="Output 3 3 3 3" xfId="32068"/>
    <cellStyle name="Output 3 3 3 4" xfId="52126"/>
    <cellStyle name="Output 3 3 4" xfId="32069"/>
    <cellStyle name="Output 3 3 4 2" xfId="32070"/>
    <cellStyle name="Output 3 3 4 3" xfId="32071"/>
    <cellStyle name="Output 3 3 4 4" xfId="52127"/>
    <cellStyle name="Output 3 3 5" xfId="32072"/>
    <cellStyle name="Output 3 3 5 2" xfId="32073"/>
    <cellStyle name="Output 3 3 5 3" xfId="32074"/>
    <cellStyle name="Output 3 3 5 4" xfId="52128"/>
    <cellStyle name="Output 3 3 6" xfId="32075"/>
    <cellStyle name="Output 3 3 6 2" xfId="32076"/>
    <cellStyle name="Output 3 3 6 3" xfId="32077"/>
    <cellStyle name="Output 3 3 6 4" xfId="52129"/>
    <cellStyle name="Output 3 3 7" xfId="32078"/>
    <cellStyle name="Output 3 3 7 2" xfId="32079"/>
    <cellStyle name="Output 3 3 7 3" xfId="32080"/>
    <cellStyle name="Output 3 3 7 4" xfId="52130"/>
    <cellStyle name="Output 3 3 8" xfId="32081"/>
    <cellStyle name="Output 3 3 8 2" xfId="32082"/>
    <cellStyle name="Output 3 3 8 3" xfId="32083"/>
    <cellStyle name="Output 3 3 8 4" xfId="52131"/>
    <cellStyle name="Output 3 3 9" xfId="32084"/>
    <cellStyle name="Output 3 3 9 2" xfId="32085"/>
    <cellStyle name="Output 3 3 9 3" xfId="32086"/>
    <cellStyle name="Output 3 3 9 4" xfId="52132"/>
    <cellStyle name="Output 3 4" xfId="32087"/>
    <cellStyle name="Output 3 4 2" xfId="32088"/>
    <cellStyle name="Output 3 4 3" xfId="52133"/>
    <cellStyle name="Output 3 5" xfId="32089"/>
    <cellStyle name="Output 3 5 2" xfId="32090"/>
    <cellStyle name="Output 3 5 3" xfId="32091"/>
    <cellStyle name="Output 3 5 4" xfId="52134"/>
    <cellStyle name="Output 3 6" xfId="32092"/>
    <cellStyle name="Output 3 6 2" xfId="32093"/>
    <cellStyle name="Output 3 6 3" xfId="32094"/>
    <cellStyle name="Output 3 6 4" xfId="52135"/>
    <cellStyle name="Output 3 7" xfId="32095"/>
    <cellStyle name="Output 3 7 2" xfId="32096"/>
    <cellStyle name="Output 3 7 3" xfId="32097"/>
    <cellStyle name="Output 3 7 4" xfId="52136"/>
    <cellStyle name="Output 3 8" xfId="32098"/>
    <cellStyle name="Output 3 8 2" xfId="32099"/>
    <cellStyle name="Output 3 8 3" xfId="32100"/>
    <cellStyle name="Output 3 8 4" xfId="52137"/>
    <cellStyle name="Output 3 9" xfId="32101"/>
    <cellStyle name="Output 3 9 2" xfId="32102"/>
    <cellStyle name="Output 3 9 3" xfId="32103"/>
    <cellStyle name="Output 3 9 4" xfId="52138"/>
    <cellStyle name="Output 30" xfId="32104"/>
    <cellStyle name="Output 30 2" xfId="32105"/>
    <cellStyle name="Output 30 3" xfId="32106"/>
    <cellStyle name="Output 30 4" xfId="52139"/>
    <cellStyle name="Output 31" xfId="32107"/>
    <cellStyle name="Output 31 2" xfId="32108"/>
    <cellStyle name="Output 31 3" xfId="32109"/>
    <cellStyle name="Output 31 4" xfId="52140"/>
    <cellStyle name="Output 32" xfId="32110"/>
    <cellStyle name="Output 32 2" xfId="32111"/>
    <cellStyle name="Output 32 3" xfId="32112"/>
    <cellStyle name="Output 32 4" xfId="52141"/>
    <cellStyle name="Output 33" xfId="32113"/>
    <cellStyle name="Output 33 2" xfId="32114"/>
    <cellStyle name="Output 33 3" xfId="32115"/>
    <cellStyle name="Output 33 4" xfId="52142"/>
    <cellStyle name="Output 34" xfId="32116"/>
    <cellStyle name="Output 34 2" xfId="32117"/>
    <cellStyle name="Output 34 3" xfId="32118"/>
    <cellStyle name="Output 34 4" xfId="52143"/>
    <cellStyle name="Output 35" xfId="32119"/>
    <cellStyle name="Output 35 2" xfId="32120"/>
    <cellStyle name="Output 36" xfId="32121"/>
    <cellStyle name="Output 36 2" xfId="32122"/>
    <cellStyle name="Output 37" xfId="32123"/>
    <cellStyle name="Output 38" xfId="32124"/>
    <cellStyle name="Output 39" xfId="32125"/>
    <cellStyle name="Output 4" xfId="32126"/>
    <cellStyle name="Output 4 10" xfId="32127"/>
    <cellStyle name="Output 4 10 2" xfId="32128"/>
    <cellStyle name="Output 4 10 3" xfId="32129"/>
    <cellStyle name="Output 4 10 4" xfId="52144"/>
    <cellStyle name="Output 4 11" xfId="32130"/>
    <cellStyle name="Output 4 11 2" xfId="32131"/>
    <cellStyle name="Output 4 11 3" xfId="32132"/>
    <cellStyle name="Output 4 11 4" xfId="52145"/>
    <cellStyle name="Output 4 12" xfId="32133"/>
    <cellStyle name="Output 4 12 2" xfId="32134"/>
    <cellStyle name="Output 4 12 3" xfId="32135"/>
    <cellStyle name="Output 4 12 4" xfId="52146"/>
    <cellStyle name="Output 4 13" xfId="32136"/>
    <cellStyle name="Output 4 13 2" xfId="32137"/>
    <cellStyle name="Output 4 13 3" xfId="32138"/>
    <cellStyle name="Output 4 13 4" xfId="52147"/>
    <cellStyle name="Output 4 14" xfId="32139"/>
    <cellStyle name="Output 4 14 2" xfId="32140"/>
    <cellStyle name="Output 4 14 3" xfId="32141"/>
    <cellStyle name="Output 4 14 4" xfId="52148"/>
    <cellStyle name="Output 4 15" xfId="32142"/>
    <cellStyle name="Output 4 15 2" xfId="32143"/>
    <cellStyle name="Output 4 15 3" xfId="32144"/>
    <cellStyle name="Output 4 15 4" xfId="52149"/>
    <cellStyle name="Output 4 16" xfId="32145"/>
    <cellStyle name="Output 4 16 2" xfId="32146"/>
    <cellStyle name="Output 4 16 3" xfId="32147"/>
    <cellStyle name="Output 4 16 4" xfId="52150"/>
    <cellStyle name="Output 4 17" xfId="32148"/>
    <cellStyle name="Output 4 17 2" xfId="32149"/>
    <cellStyle name="Output 4 17 3" xfId="32150"/>
    <cellStyle name="Output 4 17 4" xfId="52151"/>
    <cellStyle name="Output 4 18" xfId="32151"/>
    <cellStyle name="Output 4 18 2" xfId="32152"/>
    <cellStyle name="Output 4 18 3" xfId="32153"/>
    <cellStyle name="Output 4 18 4" xfId="52152"/>
    <cellStyle name="Output 4 19" xfId="32154"/>
    <cellStyle name="Output 4 19 2" xfId="32155"/>
    <cellStyle name="Output 4 19 3" xfId="32156"/>
    <cellStyle name="Output 4 19 4" xfId="52153"/>
    <cellStyle name="Output 4 2" xfId="32157"/>
    <cellStyle name="Output 4 2 10" xfId="32158"/>
    <cellStyle name="Output 4 2 10 2" xfId="32159"/>
    <cellStyle name="Output 4 2 10 3" xfId="32160"/>
    <cellStyle name="Output 4 2 10 4" xfId="52154"/>
    <cellStyle name="Output 4 2 11" xfId="32161"/>
    <cellStyle name="Output 4 2 11 2" xfId="32162"/>
    <cellStyle name="Output 4 2 11 3" xfId="32163"/>
    <cellStyle name="Output 4 2 11 4" xfId="52155"/>
    <cellStyle name="Output 4 2 12" xfId="32164"/>
    <cellStyle name="Output 4 2 12 2" xfId="32165"/>
    <cellStyle name="Output 4 2 12 3" xfId="32166"/>
    <cellStyle name="Output 4 2 12 4" xfId="52156"/>
    <cellStyle name="Output 4 2 13" xfId="32167"/>
    <cellStyle name="Output 4 2 13 2" xfId="32168"/>
    <cellStyle name="Output 4 2 13 3" xfId="32169"/>
    <cellStyle name="Output 4 2 13 4" xfId="52157"/>
    <cellStyle name="Output 4 2 14" xfId="32170"/>
    <cellStyle name="Output 4 2 14 2" xfId="32171"/>
    <cellStyle name="Output 4 2 14 3" xfId="32172"/>
    <cellStyle name="Output 4 2 14 4" xfId="52158"/>
    <cellStyle name="Output 4 2 15" xfId="32173"/>
    <cellStyle name="Output 4 2 15 2" xfId="32174"/>
    <cellStyle name="Output 4 2 15 3" xfId="32175"/>
    <cellStyle name="Output 4 2 15 4" xfId="52159"/>
    <cellStyle name="Output 4 2 16" xfId="32176"/>
    <cellStyle name="Output 4 2 16 2" xfId="32177"/>
    <cellStyle name="Output 4 2 16 3" xfId="32178"/>
    <cellStyle name="Output 4 2 16 4" xfId="52160"/>
    <cellStyle name="Output 4 2 17" xfId="32179"/>
    <cellStyle name="Output 4 2 17 2" xfId="32180"/>
    <cellStyle name="Output 4 2 17 3" xfId="32181"/>
    <cellStyle name="Output 4 2 17 4" xfId="52161"/>
    <cellStyle name="Output 4 2 18" xfId="32182"/>
    <cellStyle name="Output 4 2 18 2" xfId="32183"/>
    <cellStyle name="Output 4 2 18 3" xfId="32184"/>
    <cellStyle name="Output 4 2 18 4" xfId="52162"/>
    <cellStyle name="Output 4 2 19" xfId="32185"/>
    <cellStyle name="Output 4 2 19 2" xfId="32186"/>
    <cellStyle name="Output 4 2 19 3" xfId="32187"/>
    <cellStyle name="Output 4 2 19 4" xfId="52163"/>
    <cellStyle name="Output 4 2 2" xfId="32188"/>
    <cellStyle name="Output 4 2 2 2" xfId="32189"/>
    <cellStyle name="Output 4 2 2 3" xfId="32190"/>
    <cellStyle name="Output 4 2 2 4" xfId="52164"/>
    <cellStyle name="Output 4 2 20" xfId="32191"/>
    <cellStyle name="Output 4 2 20 2" xfId="32192"/>
    <cellStyle name="Output 4 2 20 3" xfId="52165"/>
    <cellStyle name="Output 4 2 20 4" xfId="52166"/>
    <cellStyle name="Output 4 2 21" xfId="52167"/>
    <cellStyle name="Output 4 2 22" xfId="52168"/>
    <cellStyle name="Output 4 2 3" xfId="32193"/>
    <cellStyle name="Output 4 2 3 2" xfId="32194"/>
    <cellStyle name="Output 4 2 3 3" xfId="32195"/>
    <cellStyle name="Output 4 2 3 4" xfId="52169"/>
    <cellStyle name="Output 4 2 4" xfId="32196"/>
    <cellStyle name="Output 4 2 4 2" xfId="32197"/>
    <cellStyle name="Output 4 2 4 3" xfId="32198"/>
    <cellStyle name="Output 4 2 4 4" xfId="52170"/>
    <cellStyle name="Output 4 2 5" xfId="32199"/>
    <cellStyle name="Output 4 2 5 2" xfId="32200"/>
    <cellStyle name="Output 4 2 5 3" xfId="32201"/>
    <cellStyle name="Output 4 2 5 4" xfId="52171"/>
    <cellStyle name="Output 4 2 6" xfId="32202"/>
    <cellStyle name="Output 4 2 6 2" xfId="32203"/>
    <cellStyle name="Output 4 2 6 3" xfId="32204"/>
    <cellStyle name="Output 4 2 6 4" xfId="52172"/>
    <cellStyle name="Output 4 2 7" xfId="32205"/>
    <cellStyle name="Output 4 2 7 2" xfId="32206"/>
    <cellStyle name="Output 4 2 7 3" xfId="32207"/>
    <cellStyle name="Output 4 2 7 4" xfId="52173"/>
    <cellStyle name="Output 4 2 8" xfId="32208"/>
    <cellStyle name="Output 4 2 8 2" xfId="32209"/>
    <cellStyle name="Output 4 2 8 3" xfId="32210"/>
    <cellStyle name="Output 4 2 8 4" xfId="52174"/>
    <cellStyle name="Output 4 2 9" xfId="32211"/>
    <cellStyle name="Output 4 2 9 2" xfId="32212"/>
    <cellStyle name="Output 4 2 9 3" xfId="32213"/>
    <cellStyle name="Output 4 2 9 4" xfId="52175"/>
    <cellStyle name="Output 4 20" xfId="32214"/>
    <cellStyle name="Output 4 20 2" xfId="32215"/>
    <cellStyle name="Output 4 20 3" xfId="32216"/>
    <cellStyle name="Output 4 20 4" xfId="52176"/>
    <cellStyle name="Output 4 21" xfId="32217"/>
    <cellStyle name="Output 4 21 2" xfId="32218"/>
    <cellStyle name="Output 4 21 3" xfId="32219"/>
    <cellStyle name="Output 4 21 4" xfId="52177"/>
    <cellStyle name="Output 4 22" xfId="32220"/>
    <cellStyle name="Output 4 22 2" xfId="32221"/>
    <cellStyle name="Output 4 22 3" xfId="32222"/>
    <cellStyle name="Output 4 22 4" xfId="52178"/>
    <cellStyle name="Output 4 23" xfId="52179"/>
    <cellStyle name="Output 4 24" xfId="52180"/>
    <cellStyle name="Output 4 3" xfId="32223"/>
    <cellStyle name="Output 4 3 10" xfId="32224"/>
    <cellStyle name="Output 4 3 10 2" xfId="32225"/>
    <cellStyle name="Output 4 3 10 3" xfId="32226"/>
    <cellStyle name="Output 4 3 10 4" xfId="52181"/>
    <cellStyle name="Output 4 3 11" xfId="32227"/>
    <cellStyle name="Output 4 3 11 2" xfId="32228"/>
    <cellStyle name="Output 4 3 11 3" xfId="32229"/>
    <cellStyle name="Output 4 3 11 4" xfId="52182"/>
    <cellStyle name="Output 4 3 12" xfId="32230"/>
    <cellStyle name="Output 4 3 12 2" xfId="32231"/>
    <cellStyle name="Output 4 3 12 3" xfId="32232"/>
    <cellStyle name="Output 4 3 12 4" xfId="52183"/>
    <cellStyle name="Output 4 3 13" xfId="32233"/>
    <cellStyle name="Output 4 3 13 2" xfId="32234"/>
    <cellStyle name="Output 4 3 13 3" xfId="32235"/>
    <cellStyle name="Output 4 3 13 4" xfId="52184"/>
    <cellStyle name="Output 4 3 14" xfId="32236"/>
    <cellStyle name="Output 4 3 14 2" xfId="32237"/>
    <cellStyle name="Output 4 3 14 3" xfId="32238"/>
    <cellStyle name="Output 4 3 14 4" xfId="52185"/>
    <cellStyle name="Output 4 3 15" xfId="32239"/>
    <cellStyle name="Output 4 3 15 2" xfId="32240"/>
    <cellStyle name="Output 4 3 15 3" xfId="32241"/>
    <cellStyle name="Output 4 3 15 4" xfId="52186"/>
    <cellStyle name="Output 4 3 16" xfId="32242"/>
    <cellStyle name="Output 4 3 16 2" xfId="32243"/>
    <cellStyle name="Output 4 3 16 3" xfId="32244"/>
    <cellStyle name="Output 4 3 16 4" xfId="52187"/>
    <cellStyle name="Output 4 3 17" xfId="32245"/>
    <cellStyle name="Output 4 3 17 2" xfId="32246"/>
    <cellStyle name="Output 4 3 17 3" xfId="32247"/>
    <cellStyle name="Output 4 3 17 4" xfId="52188"/>
    <cellStyle name="Output 4 3 18" xfId="32248"/>
    <cellStyle name="Output 4 3 18 2" xfId="32249"/>
    <cellStyle name="Output 4 3 18 3" xfId="32250"/>
    <cellStyle name="Output 4 3 18 4" xfId="52189"/>
    <cellStyle name="Output 4 3 19" xfId="32251"/>
    <cellStyle name="Output 4 3 19 2" xfId="32252"/>
    <cellStyle name="Output 4 3 19 3" xfId="32253"/>
    <cellStyle name="Output 4 3 19 4" xfId="52190"/>
    <cellStyle name="Output 4 3 2" xfId="32254"/>
    <cellStyle name="Output 4 3 2 2" xfId="32255"/>
    <cellStyle name="Output 4 3 2 3" xfId="32256"/>
    <cellStyle name="Output 4 3 2 4" xfId="52191"/>
    <cellStyle name="Output 4 3 20" xfId="32257"/>
    <cellStyle name="Output 4 3 20 2" xfId="32258"/>
    <cellStyle name="Output 4 3 20 3" xfId="52192"/>
    <cellStyle name="Output 4 3 20 4" xfId="52193"/>
    <cellStyle name="Output 4 3 21" xfId="52194"/>
    <cellStyle name="Output 4 3 22" xfId="52195"/>
    <cellStyle name="Output 4 3 3" xfId="32259"/>
    <cellStyle name="Output 4 3 3 2" xfId="32260"/>
    <cellStyle name="Output 4 3 3 3" xfId="32261"/>
    <cellStyle name="Output 4 3 3 4" xfId="52196"/>
    <cellStyle name="Output 4 3 4" xfId="32262"/>
    <cellStyle name="Output 4 3 4 2" xfId="32263"/>
    <cellStyle name="Output 4 3 4 3" xfId="32264"/>
    <cellStyle name="Output 4 3 4 4" xfId="52197"/>
    <cellStyle name="Output 4 3 5" xfId="32265"/>
    <cellStyle name="Output 4 3 5 2" xfId="32266"/>
    <cellStyle name="Output 4 3 5 3" xfId="32267"/>
    <cellStyle name="Output 4 3 5 4" xfId="52198"/>
    <cellStyle name="Output 4 3 6" xfId="32268"/>
    <cellStyle name="Output 4 3 6 2" xfId="32269"/>
    <cellStyle name="Output 4 3 6 3" xfId="32270"/>
    <cellStyle name="Output 4 3 6 4" xfId="52199"/>
    <cellStyle name="Output 4 3 7" xfId="32271"/>
    <cellStyle name="Output 4 3 7 2" xfId="32272"/>
    <cellStyle name="Output 4 3 7 3" xfId="32273"/>
    <cellStyle name="Output 4 3 7 4" xfId="52200"/>
    <cellStyle name="Output 4 3 8" xfId="32274"/>
    <cellStyle name="Output 4 3 8 2" xfId="32275"/>
    <cellStyle name="Output 4 3 8 3" xfId="32276"/>
    <cellStyle name="Output 4 3 8 4" xfId="52201"/>
    <cellStyle name="Output 4 3 9" xfId="32277"/>
    <cellStyle name="Output 4 3 9 2" xfId="32278"/>
    <cellStyle name="Output 4 3 9 3" xfId="32279"/>
    <cellStyle name="Output 4 3 9 4" xfId="52202"/>
    <cellStyle name="Output 4 4" xfId="32280"/>
    <cellStyle name="Output 4 4 2" xfId="32281"/>
    <cellStyle name="Output 4 4 3" xfId="52203"/>
    <cellStyle name="Output 4 5" xfId="32282"/>
    <cellStyle name="Output 4 5 2" xfId="32283"/>
    <cellStyle name="Output 4 5 3" xfId="32284"/>
    <cellStyle name="Output 4 5 4" xfId="52204"/>
    <cellStyle name="Output 4 6" xfId="32285"/>
    <cellStyle name="Output 4 6 2" xfId="32286"/>
    <cellStyle name="Output 4 6 3" xfId="32287"/>
    <cellStyle name="Output 4 6 4" xfId="52205"/>
    <cellStyle name="Output 4 7" xfId="32288"/>
    <cellStyle name="Output 4 7 2" xfId="32289"/>
    <cellStyle name="Output 4 7 3" xfId="32290"/>
    <cellStyle name="Output 4 7 4" xfId="52206"/>
    <cellStyle name="Output 4 8" xfId="32291"/>
    <cellStyle name="Output 4 8 2" xfId="32292"/>
    <cellStyle name="Output 4 8 3" xfId="32293"/>
    <cellStyle name="Output 4 8 4" xfId="52207"/>
    <cellStyle name="Output 4 9" xfId="32294"/>
    <cellStyle name="Output 4 9 2" xfId="32295"/>
    <cellStyle name="Output 4 9 3" xfId="32296"/>
    <cellStyle name="Output 4 9 4" xfId="52208"/>
    <cellStyle name="Output 5" xfId="32297"/>
    <cellStyle name="Output 5 10" xfId="32298"/>
    <cellStyle name="Output 5 10 2" xfId="32299"/>
    <cellStyle name="Output 5 10 3" xfId="32300"/>
    <cellStyle name="Output 5 10 4" xfId="52209"/>
    <cellStyle name="Output 5 11" xfId="32301"/>
    <cellStyle name="Output 5 11 2" xfId="32302"/>
    <cellStyle name="Output 5 11 3" xfId="32303"/>
    <cellStyle name="Output 5 11 4" xfId="52210"/>
    <cellStyle name="Output 5 12" xfId="32304"/>
    <cellStyle name="Output 5 12 2" xfId="32305"/>
    <cellStyle name="Output 5 12 3" xfId="32306"/>
    <cellStyle name="Output 5 12 4" xfId="52211"/>
    <cellStyle name="Output 5 13" xfId="32307"/>
    <cellStyle name="Output 5 13 2" xfId="32308"/>
    <cellStyle name="Output 5 13 3" xfId="32309"/>
    <cellStyle name="Output 5 13 4" xfId="52212"/>
    <cellStyle name="Output 5 14" xfId="32310"/>
    <cellStyle name="Output 5 14 2" xfId="32311"/>
    <cellStyle name="Output 5 14 3" xfId="32312"/>
    <cellStyle name="Output 5 14 4" xfId="52213"/>
    <cellStyle name="Output 5 15" xfId="32313"/>
    <cellStyle name="Output 5 15 2" xfId="32314"/>
    <cellStyle name="Output 5 15 3" xfId="32315"/>
    <cellStyle name="Output 5 15 4" xfId="52214"/>
    <cellStyle name="Output 5 16" xfId="32316"/>
    <cellStyle name="Output 5 16 2" xfId="32317"/>
    <cellStyle name="Output 5 16 3" xfId="32318"/>
    <cellStyle name="Output 5 16 4" xfId="52215"/>
    <cellStyle name="Output 5 17" xfId="32319"/>
    <cellStyle name="Output 5 17 2" xfId="32320"/>
    <cellStyle name="Output 5 17 3" xfId="32321"/>
    <cellStyle name="Output 5 17 4" xfId="52216"/>
    <cellStyle name="Output 5 18" xfId="32322"/>
    <cellStyle name="Output 5 18 2" xfId="32323"/>
    <cellStyle name="Output 5 18 3" xfId="32324"/>
    <cellStyle name="Output 5 18 4" xfId="52217"/>
    <cellStyle name="Output 5 19" xfId="32325"/>
    <cellStyle name="Output 5 19 2" xfId="32326"/>
    <cellStyle name="Output 5 19 3" xfId="32327"/>
    <cellStyle name="Output 5 19 4" xfId="52218"/>
    <cellStyle name="Output 5 2" xfId="32328"/>
    <cellStyle name="Output 5 2 10" xfId="32329"/>
    <cellStyle name="Output 5 2 10 2" xfId="32330"/>
    <cellStyle name="Output 5 2 10 3" xfId="32331"/>
    <cellStyle name="Output 5 2 10 4" xfId="52219"/>
    <cellStyle name="Output 5 2 11" xfId="32332"/>
    <cellStyle name="Output 5 2 11 2" xfId="32333"/>
    <cellStyle name="Output 5 2 11 3" xfId="32334"/>
    <cellStyle name="Output 5 2 11 4" xfId="52220"/>
    <cellStyle name="Output 5 2 12" xfId="32335"/>
    <cellStyle name="Output 5 2 12 2" xfId="32336"/>
    <cellStyle name="Output 5 2 12 3" xfId="32337"/>
    <cellStyle name="Output 5 2 12 4" xfId="52221"/>
    <cellStyle name="Output 5 2 13" xfId="32338"/>
    <cellStyle name="Output 5 2 13 2" xfId="32339"/>
    <cellStyle name="Output 5 2 13 3" xfId="32340"/>
    <cellStyle name="Output 5 2 13 4" xfId="52222"/>
    <cellStyle name="Output 5 2 14" xfId="32341"/>
    <cellStyle name="Output 5 2 14 2" xfId="32342"/>
    <cellStyle name="Output 5 2 14 3" xfId="32343"/>
    <cellStyle name="Output 5 2 14 4" xfId="52223"/>
    <cellStyle name="Output 5 2 15" xfId="32344"/>
    <cellStyle name="Output 5 2 15 2" xfId="32345"/>
    <cellStyle name="Output 5 2 15 3" xfId="32346"/>
    <cellStyle name="Output 5 2 15 4" xfId="52224"/>
    <cellStyle name="Output 5 2 16" xfId="32347"/>
    <cellStyle name="Output 5 2 16 2" xfId="32348"/>
    <cellStyle name="Output 5 2 16 3" xfId="32349"/>
    <cellStyle name="Output 5 2 16 4" xfId="52225"/>
    <cellStyle name="Output 5 2 17" xfId="32350"/>
    <cellStyle name="Output 5 2 17 2" xfId="32351"/>
    <cellStyle name="Output 5 2 17 3" xfId="32352"/>
    <cellStyle name="Output 5 2 17 4" xfId="52226"/>
    <cellStyle name="Output 5 2 18" xfId="32353"/>
    <cellStyle name="Output 5 2 18 2" xfId="32354"/>
    <cellStyle name="Output 5 2 18 3" xfId="32355"/>
    <cellStyle name="Output 5 2 18 4" xfId="52227"/>
    <cellStyle name="Output 5 2 19" xfId="32356"/>
    <cellStyle name="Output 5 2 19 2" xfId="32357"/>
    <cellStyle name="Output 5 2 19 3" xfId="32358"/>
    <cellStyle name="Output 5 2 19 4" xfId="52228"/>
    <cellStyle name="Output 5 2 2" xfId="32359"/>
    <cellStyle name="Output 5 2 2 2" xfId="32360"/>
    <cellStyle name="Output 5 2 2 3" xfId="32361"/>
    <cellStyle name="Output 5 2 2 4" xfId="52229"/>
    <cellStyle name="Output 5 2 20" xfId="32362"/>
    <cellStyle name="Output 5 2 20 2" xfId="32363"/>
    <cellStyle name="Output 5 2 20 3" xfId="52230"/>
    <cellStyle name="Output 5 2 20 4" xfId="52231"/>
    <cellStyle name="Output 5 2 21" xfId="52232"/>
    <cellStyle name="Output 5 2 22" xfId="52233"/>
    <cellStyle name="Output 5 2 3" xfId="32364"/>
    <cellStyle name="Output 5 2 3 2" xfId="32365"/>
    <cellStyle name="Output 5 2 3 3" xfId="32366"/>
    <cellStyle name="Output 5 2 3 4" xfId="52234"/>
    <cellStyle name="Output 5 2 4" xfId="32367"/>
    <cellStyle name="Output 5 2 4 2" xfId="32368"/>
    <cellStyle name="Output 5 2 4 3" xfId="32369"/>
    <cellStyle name="Output 5 2 4 4" xfId="52235"/>
    <cellStyle name="Output 5 2 5" xfId="32370"/>
    <cellStyle name="Output 5 2 5 2" xfId="32371"/>
    <cellStyle name="Output 5 2 5 3" xfId="32372"/>
    <cellStyle name="Output 5 2 5 4" xfId="52236"/>
    <cellStyle name="Output 5 2 6" xfId="32373"/>
    <cellStyle name="Output 5 2 6 2" xfId="32374"/>
    <cellStyle name="Output 5 2 6 3" xfId="32375"/>
    <cellStyle name="Output 5 2 6 4" xfId="52237"/>
    <cellStyle name="Output 5 2 7" xfId="32376"/>
    <cellStyle name="Output 5 2 7 2" xfId="32377"/>
    <cellStyle name="Output 5 2 7 3" xfId="32378"/>
    <cellStyle name="Output 5 2 7 4" xfId="52238"/>
    <cellStyle name="Output 5 2 8" xfId="32379"/>
    <cellStyle name="Output 5 2 8 2" xfId="32380"/>
    <cellStyle name="Output 5 2 8 3" xfId="32381"/>
    <cellStyle name="Output 5 2 8 4" xfId="52239"/>
    <cellStyle name="Output 5 2 9" xfId="32382"/>
    <cellStyle name="Output 5 2 9 2" xfId="32383"/>
    <cellStyle name="Output 5 2 9 3" xfId="32384"/>
    <cellStyle name="Output 5 2 9 4" xfId="52240"/>
    <cellStyle name="Output 5 20" xfId="32385"/>
    <cellStyle name="Output 5 20 2" xfId="32386"/>
    <cellStyle name="Output 5 20 3" xfId="32387"/>
    <cellStyle name="Output 5 20 4" xfId="52241"/>
    <cellStyle name="Output 5 21" xfId="32388"/>
    <cellStyle name="Output 5 21 2" xfId="32389"/>
    <cellStyle name="Output 5 21 3" xfId="32390"/>
    <cellStyle name="Output 5 21 4" xfId="52242"/>
    <cellStyle name="Output 5 22" xfId="32391"/>
    <cellStyle name="Output 5 22 2" xfId="32392"/>
    <cellStyle name="Output 5 22 3" xfId="32393"/>
    <cellStyle name="Output 5 22 4" xfId="52243"/>
    <cellStyle name="Output 5 23" xfId="52244"/>
    <cellStyle name="Output 5 24" xfId="52245"/>
    <cellStyle name="Output 5 3" xfId="32394"/>
    <cellStyle name="Output 5 3 10" xfId="32395"/>
    <cellStyle name="Output 5 3 10 2" xfId="32396"/>
    <cellStyle name="Output 5 3 10 3" xfId="32397"/>
    <cellStyle name="Output 5 3 10 4" xfId="52246"/>
    <cellStyle name="Output 5 3 11" xfId="32398"/>
    <cellStyle name="Output 5 3 11 2" xfId="32399"/>
    <cellStyle name="Output 5 3 11 3" xfId="32400"/>
    <cellStyle name="Output 5 3 11 4" xfId="52247"/>
    <cellStyle name="Output 5 3 12" xfId="32401"/>
    <cellStyle name="Output 5 3 12 2" xfId="32402"/>
    <cellStyle name="Output 5 3 12 3" xfId="32403"/>
    <cellStyle name="Output 5 3 12 4" xfId="52248"/>
    <cellStyle name="Output 5 3 13" xfId="32404"/>
    <cellStyle name="Output 5 3 13 2" xfId="32405"/>
    <cellStyle name="Output 5 3 13 3" xfId="32406"/>
    <cellStyle name="Output 5 3 13 4" xfId="52249"/>
    <cellStyle name="Output 5 3 14" xfId="32407"/>
    <cellStyle name="Output 5 3 14 2" xfId="32408"/>
    <cellStyle name="Output 5 3 14 3" xfId="32409"/>
    <cellStyle name="Output 5 3 14 4" xfId="52250"/>
    <cellStyle name="Output 5 3 15" xfId="32410"/>
    <cellStyle name="Output 5 3 15 2" xfId="32411"/>
    <cellStyle name="Output 5 3 15 3" xfId="32412"/>
    <cellStyle name="Output 5 3 15 4" xfId="52251"/>
    <cellStyle name="Output 5 3 16" xfId="32413"/>
    <cellStyle name="Output 5 3 16 2" xfId="32414"/>
    <cellStyle name="Output 5 3 16 3" xfId="32415"/>
    <cellStyle name="Output 5 3 16 4" xfId="52252"/>
    <cellStyle name="Output 5 3 17" xfId="32416"/>
    <cellStyle name="Output 5 3 17 2" xfId="32417"/>
    <cellStyle name="Output 5 3 17 3" xfId="32418"/>
    <cellStyle name="Output 5 3 17 4" xfId="52253"/>
    <cellStyle name="Output 5 3 18" xfId="32419"/>
    <cellStyle name="Output 5 3 18 2" xfId="32420"/>
    <cellStyle name="Output 5 3 18 3" xfId="32421"/>
    <cellStyle name="Output 5 3 18 4" xfId="52254"/>
    <cellStyle name="Output 5 3 19" xfId="32422"/>
    <cellStyle name="Output 5 3 19 2" xfId="32423"/>
    <cellStyle name="Output 5 3 19 3" xfId="32424"/>
    <cellStyle name="Output 5 3 19 4" xfId="52255"/>
    <cellStyle name="Output 5 3 2" xfId="32425"/>
    <cellStyle name="Output 5 3 2 2" xfId="32426"/>
    <cellStyle name="Output 5 3 2 3" xfId="32427"/>
    <cellStyle name="Output 5 3 2 4" xfId="52256"/>
    <cellStyle name="Output 5 3 20" xfId="32428"/>
    <cellStyle name="Output 5 3 20 2" xfId="32429"/>
    <cellStyle name="Output 5 3 20 3" xfId="52257"/>
    <cellStyle name="Output 5 3 20 4" xfId="52258"/>
    <cellStyle name="Output 5 3 21" xfId="52259"/>
    <cellStyle name="Output 5 3 22" xfId="52260"/>
    <cellStyle name="Output 5 3 3" xfId="32430"/>
    <cellStyle name="Output 5 3 3 2" xfId="32431"/>
    <cellStyle name="Output 5 3 3 3" xfId="32432"/>
    <cellStyle name="Output 5 3 3 4" xfId="52261"/>
    <cellStyle name="Output 5 3 4" xfId="32433"/>
    <cellStyle name="Output 5 3 4 2" xfId="32434"/>
    <cellStyle name="Output 5 3 4 3" xfId="32435"/>
    <cellStyle name="Output 5 3 4 4" xfId="52262"/>
    <cellStyle name="Output 5 3 5" xfId="32436"/>
    <cellStyle name="Output 5 3 5 2" xfId="32437"/>
    <cellStyle name="Output 5 3 5 3" xfId="32438"/>
    <cellStyle name="Output 5 3 5 4" xfId="52263"/>
    <cellStyle name="Output 5 3 6" xfId="32439"/>
    <cellStyle name="Output 5 3 6 2" xfId="32440"/>
    <cellStyle name="Output 5 3 6 3" xfId="32441"/>
    <cellStyle name="Output 5 3 6 4" xfId="52264"/>
    <cellStyle name="Output 5 3 7" xfId="32442"/>
    <cellStyle name="Output 5 3 7 2" xfId="32443"/>
    <cellStyle name="Output 5 3 7 3" xfId="32444"/>
    <cellStyle name="Output 5 3 7 4" xfId="52265"/>
    <cellStyle name="Output 5 3 8" xfId="32445"/>
    <cellStyle name="Output 5 3 8 2" xfId="32446"/>
    <cellStyle name="Output 5 3 8 3" xfId="32447"/>
    <cellStyle name="Output 5 3 8 4" xfId="52266"/>
    <cellStyle name="Output 5 3 9" xfId="32448"/>
    <cellStyle name="Output 5 3 9 2" xfId="32449"/>
    <cellStyle name="Output 5 3 9 3" xfId="32450"/>
    <cellStyle name="Output 5 3 9 4" xfId="52267"/>
    <cellStyle name="Output 5 4" xfId="32451"/>
    <cellStyle name="Output 5 4 2" xfId="32452"/>
    <cellStyle name="Output 5 4 3" xfId="52268"/>
    <cellStyle name="Output 5 5" xfId="32453"/>
    <cellStyle name="Output 5 5 2" xfId="32454"/>
    <cellStyle name="Output 5 5 3" xfId="32455"/>
    <cellStyle name="Output 5 5 4" xfId="52269"/>
    <cellStyle name="Output 5 6" xfId="32456"/>
    <cellStyle name="Output 5 6 2" xfId="32457"/>
    <cellStyle name="Output 5 6 3" xfId="32458"/>
    <cellStyle name="Output 5 6 4" xfId="52270"/>
    <cellStyle name="Output 5 7" xfId="32459"/>
    <cellStyle name="Output 5 7 2" xfId="32460"/>
    <cellStyle name="Output 5 7 3" xfId="32461"/>
    <cellStyle name="Output 5 7 4" xfId="52271"/>
    <cellStyle name="Output 5 8" xfId="32462"/>
    <cellStyle name="Output 5 8 2" xfId="32463"/>
    <cellStyle name="Output 5 8 3" xfId="32464"/>
    <cellStyle name="Output 5 8 4" xfId="52272"/>
    <cellStyle name="Output 5 9" xfId="32465"/>
    <cellStyle name="Output 5 9 2" xfId="32466"/>
    <cellStyle name="Output 5 9 3" xfId="32467"/>
    <cellStyle name="Output 5 9 4" xfId="52273"/>
    <cellStyle name="Output 6" xfId="32468"/>
    <cellStyle name="Output 6 10" xfId="32469"/>
    <cellStyle name="Output 6 10 2" xfId="32470"/>
    <cellStyle name="Output 6 10 3" xfId="32471"/>
    <cellStyle name="Output 6 10 4" xfId="52274"/>
    <cellStyle name="Output 6 11" xfId="32472"/>
    <cellStyle name="Output 6 11 2" xfId="32473"/>
    <cellStyle name="Output 6 11 3" xfId="32474"/>
    <cellStyle name="Output 6 11 4" xfId="52275"/>
    <cellStyle name="Output 6 12" xfId="32475"/>
    <cellStyle name="Output 6 12 2" xfId="32476"/>
    <cellStyle name="Output 6 12 3" xfId="32477"/>
    <cellStyle name="Output 6 12 4" xfId="52276"/>
    <cellStyle name="Output 6 13" xfId="32478"/>
    <cellStyle name="Output 6 13 2" xfId="32479"/>
    <cellStyle name="Output 6 13 3" xfId="32480"/>
    <cellStyle name="Output 6 13 4" xfId="52277"/>
    <cellStyle name="Output 6 14" xfId="32481"/>
    <cellStyle name="Output 6 14 2" xfId="32482"/>
    <cellStyle name="Output 6 14 3" xfId="32483"/>
    <cellStyle name="Output 6 14 4" xfId="52278"/>
    <cellStyle name="Output 6 15" xfId="32484"/>
    <cellStyle name="Output 6 15 2" xfId="32485"/>
    <cellStyle name="Output 6 15 3" xfId="32486"/>
    <cellStyle name="Output 6 15 4" xfId="52279"/>
    <cellStyle name="Output 6 16" xfId="32487"/>
    <cellStyle name="Output 6 16 2" xfId="32488"/>
    <cellStyle name="Output 6 16 3" xfId="32489"/>
    <cellStyle name="Output 6 16 4" xfId="52280"/>
    <cellStyle name="Output 6 17" xfId="32490"/>
    <cellStyle name="Output 6 17 2" xfId="32491"/>
    <cellStyle name="Output 6 17 3" xfId="32492"/>
    <cellStyle name="Output 6 17 4" xfId="52281"/>
    <cellStyle name="Output 6 18" xfId="32493"/>
    <cellStyle name="Output 6 18 2" xfId="32494"/>
    <cellStyle name="Output 6 18 3" xfId="32495"/>
    <cellStyle name="Output 6 18 4" xfId="52282"/>
    <cellStyle name="Output 6 19" xfId="32496"/>
    <cellStyle name="Output 6 19 2" xfId="32497"/>
    <cellStyle name="Output 6 19 3" xfId="32498"/>
    <cellStyle name="Output 6 19 4" xfId="52283"/>
    <cellStyle name="Output 6 2" xfId="32499"/>
    <cellStyle name="Output 6 2 2" xfId="32500"/>
    <cellStyle name="Output 6 2 2 10" xfId="32501"/>
    <cellStyle name="Output 6 2 2 10 2" xfId="32502"/>
    <cellStyle name="Output 6 2 2 10 3" xfId="32503"/>
    <cellStyle name="Output 6 2 2 10 4" xfId="52284"/>
    <cellStyle name="Output 6 2 2 11" xfId="32504"/>
    <cellStyle name="Output 6 2 2 11 2" xfId="32505"/>
    <cellStyle name="Output 6 2 2 11 3" xfId="32506"/>
    <cellStyle name="Output 6 2 2 11 4" xfId="52285"/>
    <cellStyle name="Output 6 2 2 12" xfId="32507"/>
    <cellStyle name="Output 6 2 2 12 2" xfId="32508"/>
    <cellStyle name="Output 6 2 2 12 3" xfId="32509"/>
    <cellStyle name="Output 6 2 2 12 4" xfId="52286"/>
    <cellStyle name="Output 6 2 2 13" xfId="32510"/>
    <cellStyle name="Output 6 2 2 13 2" xfId="32511"/>
    <cellStyle name="Output 6 2 2 13 3" xfId="32512"/>
    <cellStyle name="Output 6 2 2 13 4" xfId="52287"/>
    <cellStyle name="Output 6 2 2 14" xfId="32513"/>
    <cellStyle name="Output 6 2 2 14 2" xfId="32514"/>
    <cellStyle name="Output 6 2 2 14 3" xfId="32515"/>
    <cellStyle name="Output 6 2 2 14 4" xfId="52288"/>
    <cellStyle name="Output 6 2 2 15" xfId="32516"/>
    <cellStyle name="Output 6 2 2 15 2" xfId="32517"/>
    <cellStyle name="Output 6 2 2 15 3" xfId="32518"/>
    <cellStyle name="Output 6 2 2 15 4" xfId="52289"/>
    <cellStyle name="Output 6 2 2 16" xfId="32519"/>
    <cellStyle name="Output 6 2 2 16 2" xfId="32520"/>
    <cellStyle name="Output 6 2 2 16 3" xfId="32521"/>
    <cellStyle name="Output 6 2 2 16 4" xfId="52290"/>
    <cellStyle name="Output 6 2 2 17" xfId="32522"/>
    <cellStyle name="Output 6 2 2 17 2" xfId="32523"/>
    <cellStyle name="Output 6 2 2 17 3" xfId="32524"/>
    <cellStyle name="Output 6 2 2 17 4" xfId="52291"/>
    <cellStyle name="Output 6 2 2 18" xfId="32525"/>
    <cellStyle name="Output 6 2 2 18 2" xfId="32526"/>
    <cellStyle name="Output 6 2 2 18 3" xfId="32527"/>
    <cellStyle name="Output 6 2 2 18 4" xfId="52292"/>
    <cellStyle name="Output 6 2 2 19" xfId="32528"/>
    <cellStyle name="Output 6 2 2 19 2" xfId="32529"/>
    <cellStyle name="Output 6 2 2 19 3" xfId="32530"/>
    <cellStyle name="Output 6 2 2 19 4" xfId="52293"/>
    <cellStyle name="Output 6 2 2 2" xfId="32531"/>
    <cellStyle name="Output 6 2 2 2 2" xfId="32532"/>
    <cellStyle name="Output 6 2 2 2 3" xfId="32533"/>
    <cellStyle name="Output 6 2 2 2 4" xfId="52294"/>
    <cellStyle name="Output 6 2 2 20" xfId="32534"/>
    <cellStyle name="Output 6 2 2 20 2" xfId="32535"/>
    <cellStyle name="Output 6 2 2 20 3" xfId="52295"/>
    <cellStyle name="Output 6 2 2 20 4" xfId="52296"/>
    <cellStyle name="Output 6 2 2 21" xfId="52297"/>
    <cellStyle name="Output 6 2 2 22" xfId="52298"/>
    <cellStyle name="Output 6 2 2 3" xfId="32536"/>
    <cellStyle name="Output 6 2 2 3 2" xfId="32537"/>
    <cellStyle name="Output 6 2 2 3 3" xfId="32538"/>
    <cellStyle name="Output 6 2 2 3 4" xfId="52299"/>
    <cellStyle name="Output 6 2 2 4" xfId="32539"/>
    <cellStyle name="Output 6 2 2 4 2" xfId="32540"/>
    <cellStyle name="Output 6 2 2 4 3" xfId="32541"/>
    <cellStyle name="Output 6 2 2 4 4" xfId="52300"/>
    <cellStyle name="Output 6 2 2 5" xfId="32542"/>
    <cellStyle name="Output 6 2 2 5 2" xfId="32543"/>
    <cellStyle name="Output 6 2 2 5 3" xfId="32544"/>
    <cellStyle name="Output 6 2 2 5 4" xfId="52301"/>
    <cellStyle name="Output 6 2 2 6" xfId="32545"/>
    <cellStyle name="Output 6 2 2 6 2" xfId="32546"/>
    <cellStyle name="Output 6 2 2 6 3" xfId="32547"/>
    <cellStyle name="Output 6 2 2 6 4" xfId="52302"/>
    <cellStyle name="Output 6 2 2 7" xfId="32548"/>
    <cellStyle name="Output 6 2 2 7 2" xfId="32549"/>
    <cellStyle name="Output 6 2 2 7 3" xfId="32550"/>
    <cellStyle name="Output 6 2 2 7 4" xfId="52303"/>
    <cellStyle name="Output 6 2 2 8" xfId="32551"/>
    <cellStyle name="Output 6 2 2 8 2" xfId="32552"/>
    <cellStyle name="Output 6 2 2 8 3" xfId="32553"/>
    <cellStyle name="Output 6 2 2 8 4" xfId="52304"/>
    <cellStyle name="Output 6 2 2 9" xfId="32554"/>
    <cellStyle name="Output 6 2 2 9 2" xfId="32555"/>
    <cellStyle name="Output 6 2 2 9 3" xfId="32556"/>
    <cellStyle name="Output 6 2 2 9 4" xfId="52305"/>
    <cellStyle name="Output 6 2 3" xfId="52306"/>
    <cellStyle name="Output 6 20" xfId="32557"/>
    <cellStyle name="Output 6 20 2" xfId="32558"/>
    <cellStyle name="Output 6 20 3" xfId="32559"/>
    <cellStyle name="Output 6 20 4" xfId="52307"/>
    <cellStyle name="Output 6 21" xfId="32560"/>
    <cellStyle name="Output 6 21 2" xfId="32561"/>
    <cellStyle name="Output 6 21 3" xfId="32562"/>
    <cellStyle name="Output 6 21 4" xfId="52308"/>
    <cellStyle name="Output 6 22" xfId="32563"/>
    <cellStyle name="Output 6 22 2" xfId="32564"/>
    <cellStyle name="Output 6 22 3" xfId="52309"/>
    <cellStyle name="Output 6 22 4" xfId="52310"/>
    <cellStyle name="Output 6 23" xfId="52311"/>
    <cellStyle name="Output 6 24" xfId="52312"/>
    <cellStyle name="Output 6 3" xfId="32565"/>
    <cellStyle name="Output 6 3 10" xfId="32566"/>
    <cellStyle name="Output 6 3 10 2" xfId="32567"/>
    <cellStyle name="Output 6 3 10 3" xfId="32568"/>
    <cellStyle name="Output 6 3 10 4" xfId="52313"/>
    <cellStyle name="Output 6 3 11" xfId="32569"/>
    <cellStyle name="Output 6 3 11 2" xfId="32570"/>
    <cellStyle name="Output 6 3 11 3" xfId="32571"/>
    <cellStyle name="Output 6 3 11 4" xfId="52314"/>
    <cellStyle name="Output 6 3 12" xfId="32572"/>
    <cellStyle name="Output 6 3 12 2" xfId="32573"/>
    <cellStyle name="Output 6 3 12 3" xfId="32574"/>
    <cellStyle name="Output 6 3 12 4" xfId="52315"/>
    <cellStyle name="Output 6 3 13" xfId="32575"/>
    <cellStyle name="Output 6 3 13 2" xfId="32576"/>
    <cellStyle name="Output 6 3 13 3" xfId="32577"/>
    <cellStyle name="Output 6 3 13 4" xfId="52316"/>
    <cellStyle name="Output 6 3 14" xfId="32578"/>
    <cellStyle name="Output 6 3 14 2" xfId="32579"/>
    <cellStyle name="Output 6 3 14 3" xfId="32580"/>
    <cellStyle name="Output 6 3 14 4" xfId="52317"/>
    <cellStyle name="Output 6 3 15" xfId="32581"/>
    <cellStyle name="Output 6 3 15 2" xfId="32582"/>
    <cellStyle name="Output 6 3 15 3" xfId="32583"/>
    <cellStyle name="Output 6 3 15 4" xfId="52318"/>
    <cellStyle name="Output 6 3 16" xfId="32584"/>
    <cellStyle name="Output 6 3 16 2" xfId="32585"/>
    <cellStyle name="Output 6 3 16 3" xfId="32586"/>
    <cellStyle name="Output 6 3 16 4" xfId="52319"/>
    <cellStyle name="Output 6 3 17" xfId="32587"/>
    <cellStyle name="Output 6 3 17 2" xfId="32588"/>
    <cellStyle name="Output 6 3 17 3" xfId="32589"/>
    <cellStyle name="Output 6 3 17 4" xfId="52320"/>
    <cellStyle name="Output 6 3 18" xfId="32590"/>
    <cellStyle name="Output 6 3 18 2" xfId="32591"/>
    <cellStyle name="Output 6 3 18 3" xfId="32592"/>
    <cellStyle name="Output 6 3 18 4" xfId="52321"/>
    <cellStyle name="Output 6 3 19" xfId="32593"/>
    <cellStyle name="Output 6 3 19 2" xfId="32594"/>
    <cellStyle name="Output 6 3 19 3" xfId="32595"/>
    <cellStyle name="Output 6 3 19 4" xfId="52322"/>
    <cellStyle name="Output 6 3 2" xfId="32596"/>
    <cellStyle name="Output 6 3 2 2" xfId="32597"/>
    <cellStyle name="Output 6 3 2 3" xfId="32598"/>
    <cellStyle name="Output 6 3 2 4" xfId="52323"/>
    <cellStyle name="Output 6 3 20" xfId="32599"/>
    <cellStyle name="Output 6 3 20 2" xfId="32600"/>
    <cellStyle name="Output 6 3 20 3" xfId="52324"/>
    <cellStyle name="Output 6 3 20 4" xfId="52325"/>
    <cellStyle name="Output 6 3 21" xfId="52326"/>
    <cellStyle name="Output 6 3 22" xfId="52327"/>
    <cellStyle name="Output 6 3 3" xfId="32601"/>
    <cellStyle name="Output 6 3 3 2" xfId="32602"/>
    <cellStyle name="Output 6 3 3 3" xfId="32603"/>
    <cellStyle name="Output 6 3 3 4" xfId="52328"/>
    <cellStyle name="Output 6 3 4" xfId="32604"/>
    <cellStyle name="Output 6 3 4 2" xfId="32605"/>
    <cellStyle name="Output 6 3 4 3" xfId="32606"/>
    <cellStyle name="Output 6 3 4 4" xfId="52329"/>
    <cellStyle name="Output 6 3 5" xfId="32607"/>
    <cellStyle name="Output 6 3 5 2" xfId="32608"/>
    <cellStyle name="Output 6 3 5 3" xfId="32609"/>
    <cellStyle name="Output 6 3 5 4" xfId="52330"/>
    <cellStyle name="Output 6 3 6" xfId="32610"/>
    <cellStyle name="Output 6 3 6 2" xfId="32611"/>
    <cellStyle name="Output 6 3 6 3" xfId="32612"/>
    <cellStyle name="Output 6 3 6 4" xfId="52331"/>
    <cellStyle name="Output 6 3 7" xfId="32613"/>
    <cellStyle name="Output 6 3 7 2" xfId="32614"/>
    <cellStyle name="Output 6 3 7 3" xfId="32615"/>
    <cellStyle name="Output 6 3 7 4" xfId="52332"/>
    <cellStyle name="Output 6 3 8" xfId="32616"/>
    <cellStyle name="Output 6 3 8 2" xfId="32617"/>
    <cellStyle name="Output 6 3 8 3" xfId="32618"/>
    <cellStyle name="Output 6 3 8 4" xfId="52333"/>
    <cellStyle name="Output 6 3 9" xfId="32619"/>
    <cellStyle name="Output 6 3 9 2" xfId="32620"/>
    <cellStyle name="Output 6 3 9 3" xfId="32621"/>
    <cellStyle name="Output 6 3 9 4" xfId="52334"/>
    <cellStyle name="Output 6 4" xfId="32622"/>
    <cellStyle name="Output 6 4 2" xfId="32623"/>
    <cellStyle name="Output 6 4 3" xfId="32624"/>
    <cellStyle name="Output 6 4 4" xfId="52335"/>
    <cellStyle name="Output 6 5" xfId="32625"/>
    <cellStyle name="Output 6 5 2" xfId="32626"/>
    <cellStyle name="Output 6 5 3" xfId="32627"/>
    <cellStyle name="Output 6 5 4" xfId="52336"/>
    <cellStyle name="Output 6 6" xfId="32628"/>
    <cellStyle name="Output 6 6 2" xfId="32629"/>
    <cellStyle name="Output 6 6 3" xfId="32630"/>
    <cellStyle name="Output 6 6 4" xfId="52337"/>
    <cellStyle name="Output 6 7" xfId="32631"/>
    <cellStyle name="Output 6 7 2" xfId="32632"/>
    <cellStyle name="Output 6 7 3" xfId="32633"/>
    <cellStyle name="Output 6 7 4" xfId="52338"/>
    <cellStyle name="Output 6 8" xfId="32634"/>
    <cellStyle name="Output 6 8 2" xfId="32635"/>
    <cellStyle name="Output 6 8 3" xfId="32636"/>
    <cellStyle name="Output 6 8 4" xfId="52339"/>
    <cellStyle name="Output 6 9" xfId="32637"/>
    <cellStyle name="Output 6 9 2" xfId="32638"/>
    <cellStyle name="Output 6 9 3" xfId="32639"/>
    <cellStyle name="Output 6 9 4" xfId="52340"/>
    <cellStyle name="Output 7" xfId="32640"/>
    <cellStyle name="Output 7 10" xfId="32641"/>
    <cellStyle name="Output 7 10 10" xfId="32642"/>
    <cellStyle name="Output 7 10 10 2" xfId="32643"/>
    <cellStyle name="Output 7 10 10 3" xfId="32644"/>
    <cellStyle name="Output 7 10 10 4" xfId="52341"/>
    <cellStyle name="Output 7 10 11" xfId="32645"/>
    <cellStyle name="Output 7 10 11 2" xfId="32646"/>
    <cellStyle name="Output 7 10 11 3" xfId="32647"/>
    <cellStyle name="Output 7 10 11 4" xfId="52342"/>
    <cellStyle name="Output 7 10 12" xfId="32648"/>
    <cellStyle name="Output 7 10 12 2" xfId="32649"/>
    <cellStyle name="Output 7 10 12 3" xfId="32650"/>
    <cellStyle name="Output 7 10 12 4" xfId="52343"/>
    <cellStyle name="Output 7 10 13" xfId="32651"/>
    <cellStyle name="Output 7 10 13 2" xfId="32652"/>
    <cellStyle name="Output 7 10 13 3" xfId="32653"/>
    <cellStyle name="Output 7 10 13 4" xfId="52344"/>
    <cellStyle name="Output 7 10 14" xfId="32654"/>
    <cellStyle name="Output 7 10 14 2" xfId="32655"/>
    <cellStyle name="Output 7 10 14 3" xfId="32656"/>
    <cellStyle name="Output 7 10 14 4" xfId="52345"/>
    <cellStyle name="Output 7 10 15" xfId="32657"/>
    <cellStyle name="Output 7 10 15 2" xfId="32658"/>
    <cellStyle name="Output 7 10 15 3" xfId="32659"/>
    <cellStyle name="Output 7 10 15 4" xfId="52346"/>
    <cellStyle name="Output 7 10 16" xfId="32660"/>
    <cellStyle name="Output 7 10 16 2" xfId="32661"/>
    <cellStyle name="Output 7 10 16 3" xfId="32662"/>
    <cellStyle name="Output 7 10 16 4" xfId="52347"/>
    <cellStyle name="Output 7 10 17" xfId="32663"/>
    <cellStyle name="Output 7 10 17 2" xfId="32664"/>
    <cellStyle name="Output 7 10 17 3" xfId="32665"/>
    <cellStyle name="Output 7 10 17 4" xfId="52348"/>
    <cellStyle name="Output 7 10 18" xfId="32666"/>
    <cellStyle name="Output 7 10 18 2" xfId="32667"/>
    <cellStyle name="Output 7 10 18 3" xfId="32668"/>
    <cellStyle name="Output 7 10 18 4" xfId="52349"/>
    <cellStyle name="Output 7 10 19" xfId="32669"/>
    <cellStyle name="Output 7 10 19 2" xfId="32670"/>
    <cellStyle name="Output 7 10 19 3" xfId="32671"/>
    <cellStyle name="Output 7 10 19 4" xfId="52350"/>
    <cellStyle name="Output 7 10 2" xfId="32672"/>
    <cellStyle name="Output 7 10 2 2" xfId="32673"/>
    <cellStyle name="Output 7 10 2 3" xfId="32674"/>
    <cellStyle name="Output 7 10 2 4" xfId="52351"/>
    <cellStyle name="Output 7 10 20" xfId="32675"/>
    <cellStyle name="Output 7 10 20 2" xfId="32676"/>
    <cellStyle name="Output 7 10 20 3" xfId="52352"/>
    <cellStyle name="Output 7 10 20 4" xfId="52353"/>
    <cellStyle name="Output 7 10 21" xfId="52354"/>
    <cellStyle name="Output 7 10 22" xfId="52355"/>
    <cellStyle name="Output 7 10 3" xfId="32677"/>
    <cellStyle name="Output 7 10 3 2" xfId="32678"/>
    <cellStyle name="Output 7 10 3 3" xfId="32679"/>
    <cellStyle name="Output 7 10 3 4" xfId="52356"/>
    <cellStyle name="Output 7 10 4" xfId="32680"/>
    <cellStyle name="Output 7 10 4 2" xfId="32681"/>
    <cellStyle name="Output 7 10 4 3" xfId="32682"/>
    <cellStyle name="Output 7 10 4 4" xfId="52357"/>
    <cellStyle name="Output 7 10 5" xfId="32683"/>
    <cellStyle name="Output 7 10 5 2" xfId="32684"/>
    <cellStyle name="Output 7 10 5 3" xfId="32685"/>
    <cellStyle name="Output 7 10 5 4" xfId="52358"/>
    <cellStyle name="Output 7 10 6" xfId="32686"/>
    <cellStyle name="Output 7 10 6 2" xfId="32687"/>
    <cellStyle name="Output 7 10 6 3" xfId="32688"/>
    <cellStyle name="Output 7 10 6 4" xfId="52359"/>
    <cellStyle name="Output 7 10 7" xfId="32689"/>
    <cellStyle name="Output 7 10 7 2" xfId="32690"/>
    <cellStyle name="Output 7 10 7 3" xfId="32691"/>
    <cellStyle name="Output 7 10 7 4" xfId="52360"/>
    <cellStyle name="Output 7 10 8" xfId="32692"/>
    <cellStyle name="Output 7 10 8 2" xfId="32693"/>
    <cellStyle name="Output 7 10 8 3" xfId="32694"/>
    <cellStyle name="Output 7 10 8 4" xfId="52361"/>
    <cellStyle name="Output 7 10 9" xfId="32695"/>
    <cellStyle name="Output 7 10 9 2" xfId="32696"/>
    <cellStyle name="Output 7 10 9 3" xfId="32697"/>
    <cellStyle name="Output 7 10 9 4" xfId="52362"/>
    <cellStyle name="Output 7 11" xfId="32698"/>
    <cellStyle name="Output 7 11 10" xfId="32699"/>
    <cellStyle name="Output 7 11 10 2" xfId="32700"/>
    <cellStyle name="Output 7 11 10 3" xfId="32701"/>
    <cellStyle name="Output 7 11 10 4" xfId="52363"/>
    <cellStyle name="Output 7 11 11" xfId="32702"/>
    <cellStyle name="Output 7 11 11 2" xfId="32703"/>
    <cellStyle name="Output 7 11 11 3" xfId="32704"/>
    <cellStyle name="Output 7 11 11 4" xfId="52364"/>
    <cellStyle name="Output 7 11 12" xfId="32705"/>
    <cellStyle name="Output 7 11 12 2" xfId="32706"/>
    <cellStyle name="Output 7 11 12 3" xfId="32707"/>
    <cellStyle name="Output 7 11 12 4" xfId="52365"/>
    <cellStyle name="Output 7 11 13" xfId="32708"/>
    <cellStyle name="Output 7 11 13 2" xfId="32709"/>
    <cellStyle name="Output 7 11 13 3" xfId="32710"/>
    <cellStyle name="Output 7 11 13 4" xfId="52366"/>
    <cellStyle name="Output 7 11 14" xfId="32711"/>
    <cellStyle name="Output 7 11 14 2" xfId="32712"/>
    <cellStyle name="Output 7 11 14 3" xfId="32713"/>
    <cellStyle name="Output 7 11 14 4" xfId="52367"/>
    <cellStyle name="Output 7 11 15" xfId="32714"/>
    <cellStyle name="Output 7 11 15 2" xfId="32715"/>
    <cellStyle name="Output 7 11 15 3" xfId="32716"/>
    <cellStyle name="Output 7 11 15 4" xfId="52368"/>
    <cellStyle name="Output 7 11 16" xfId="32717"/>
    <cellStyle name="Output 7 11 16 2" xfId="32718"/>
    <cellStyle name="Output 7 11 16 3" xfId="32719"/>
    <cellStyle name="Output 7 11 16 4" xfId="52369"/>
    <cellStyle name="Output 7 11 17" xfId="32720"/>
    <cellStyle name="Output 7 11 17 2" xfId="32721"/>
    <cellStyle name="Output 7 11 17 3" xfId="32722"/>
    <cellStyle name="Output 7 11 17 4" xfId="52370"/>
    <cellStyle name="Output 7 11 18" xfId="32723"/>
    <cellStyle name="Output 7 11 18 2" xfId="32724"/>
    <cellStyle name="Output 7 11 18 3" xfId="32725"/>
    <cellStyle name="Output 7 11 18 4" xfId="52371"/>
    <cellStyle name="Output 7 11 19" xfId="32726"/>
    <cellStyle name="Output 7 11 19 2" xfId="32727"/>
    <cellStyle name="Output 7 11 19 3" xfId="32728"/>
    <cellStyle name="Output 7 11 19 4" xfId="52372"/>
    <cellStyle name="Output 7 11 2" xfId="32729"/>
    <cellStyle name="Output 7 11 2 2" xfId="32730"/>
    <cellStyle name="Output 7 11 2 3" xfId="32731"/>
    <cellStyle name="Output 7 11 2 4" xfId="52373"/>
    <cellStyle name="Output 7 11 20" xfId="32732"/>
    <cellStyle name="Output 7 11 20 2" xfId="32733"/>
    <cellStyle name="Output 7 11 20 3" xfId="52374"/>
    <cellStyle name="Output 7 11 20 4" xfId="52375"/>
    <cellStyle name="Output 7 11 21" xfId="52376"/>
    <cellStyle name="Output 7 11 22" xfId="52377"/>
    <cellStyle name="Output 7 11 3" xfId="32734"/>
    <cellStyle name="Output 7 11 3 2" xfId="32735"/>
    <cellStyle name="Output 7 11 3 3" xfId="32736"/>
    <cellStyle name="Output 7 11 3 4" xfId="52378"/>
    <cellStyle name="Output 7 11 4" xfId="32737"/>
    <cellStyle name="Output 7 11 4 2" xfId="32738"/>
    <cellStyle name="Output 7 11 4 3" xfId="32739"/>
    <cellStyle name="Output 7 11 4 4" xfId="52379"/>
    <cellStyle name="Output 7 11 5" xfId="32740"/>
    <cellStyle name="Output 7 11 5 2" xfId="32741"/>
    <cellStyle name="Output 7 11 5 3" xfId="32742"/>
    <cellStyle name="Output 7 11 5 4" xfId="52380"/>
    <cellStyle name="Output 7 11 6" xfId="32743"/>
    <cellStyle name="Output 7 11 6 2" xfId="32744"/>
    <cellStyle name="Output 7 11 6 3" xfId="32745"/>
    <cellStyle name="Output 7 11 6 4" xfId="52381"/>
    <cellStyle name="Output 7 11 7" xfId="32746"/>
    <cellStyle name="Output 7 11 7 2" xfId="32747"/>
    <cellStyle name="Output 7 11 7 3" xfId="32748"/>
    <cellStyle name="Output 7 11 7 4" xfId="52382"/>
    <cellStyle name="Output 7 11 8" xfId="32749"/>
    <cellStyle name="Output 7 11 8 2" xfId="32750"/>
    <cellStyle name="Output 7 11 8 3" xfId="32751"/>
    <cellStyle name="Output 7 11 8 4" xfId="52383"/>
    <cellStyle name="Output 7 11 9" xfId="32752"/>
    <cellStyle name="Output 7 11 9 2" xfId="32753"/>
    <cellStyle name="Output 7 11 9 3" xfId="32754"/>
    <cellStyle name="Output 7 11 9 4" xfId="52384"/>
    <cellStyle name="Output 7 12" xfId="32755"/>
    <cellStyle name="Output 7 12 2" xfId="32756"/>
    <cellStyle name="Output 7 12 3" xfId="32757"/>
    <cellStyle name="Output 7 12 4" xfId="52385"/>
    <cellStyle name="Output 7 13" xfId="32758"/>
    <cellStyle name="Output 7 13 2" xfId="32759"/>
    <cellStyle name="Output 7 13 3" xfId="32760"/>
    <cellStyle name="Output 7 13 4" xfId="52386"/>
    <cellStyle name="Output 7 14" xfId="32761"/>
    <cellStyle name="Output 7 14 2" xfId="32762"/>
    <cellStyle name="Output 7 14 3" xfId="32763"/>
    <cellStyle name="Output 7 14 4" xfId="52387"/>
    <cellStyle name="Output 7 15" xfId="32764"/>
    <cellStyle name="Output 7 15 2" xfId="32765"/>
    <cellStyle name="Output 7 15 3" xfId="32766"/>
    <cellStyle name="Output 7 15 4" xfId="52388"/>
    <cellStyle name="Output 7 16" xfId="32767"/>
    <cellStyle name="Output 7 16 2" xfId="32768"/>
    <cellStyle name="Output 7 16 3" xfId="32769"/>
    <cellStyle name="Output 7 16 4" xfId="52389"/>
    <cellStyle name="Output 7 17" xfId="32770"/>
    <cellStyle name="Output 7 17 2" xfId="32771"/>
    <cellStyle name="Output 7 17 3" xfId="32772"/>
    <cellStyle name="Output 7 17 4" xfId="52390"/>
    <cellStyle name="Output 7 18" xfId="32773"/>
    <cellStyle name="Output 7 18 2" xfId="32774"/>
    <cellStyle name="Output 7 18 3" xfId="32775"/>
    <cellStyle name="Output 7 18 4" xfId="52391"/>
    <cellStyle name="Output 7 19" xfId="32776"/>
    <cellStyle name="Output 7 19 2" xfId="32777"/>
    <cellStyle name="Output 7 19 3" xfId="32778"/>
    <cellStyle name="Output 7 19 4" xfId="52392"/>
    <cellStyle name="Output 7 2" xfId="32779"/>
    <cellStyle name="Output 7 2 10" xfId="32780"/>
    <cellStyle name="Output 7 2 10 2" xfId="32781"/>
    <cellStyle name="Output 7 2 10 3" xfId="32782"/>
    <cellStyle name="Output 7 2 10 4" xfId="52393"/>
    <cellStyle name="Output 7 2 11" xfId="32783"/>
    <cellStyle name="Output 7 2 11 2" xfId="32784"/>
    <cellStyle name="Output 7 2 11 3" xfId="32785"/>
    <cellStyle name="Output 7 2 11 4" xfId="52394"/>
    <cellStyle name="Output 7 2 12" xfId="32786"/>
    <cellStyle name="Output 7 2 12 2" xfId="32787"/>
    <cellStyle name="Output 7 2 12 3" xfId="32788"/>
    <cellStyle name="Output 7 2 12 4" xfId="52395"/>
    <cellStyle name="Output 7 2 13" xfId="32789"/>
    <cellStyle name="Output 7 2 13 2" xfId="32790"/>
    <cellStyle name="Output 7 2 13 3" xfId="32791"/>
    <cellStyle name="Output 7 2 13 4" xfId="52396"/>
    <cellStyle name="Output 7 2 14" xfId="32792"/>
    <cellStyle name="Output 7 2 14 2" xfId="32793"/>
    <cellStyle name="Output 7 2 14 3" xfId="32794"/>
    <cellStyle name="Output 7 2 14 4" xfId="52397"/>
    <cellStyle name="Output 7 2 15" xfId="32795"/>
    <cellStyle name="Output 7 2 15 2" xfId="32796"/>
    <cellStyle name="Output 7 2 15 3" xfId="32797"/>
    <cellStyle name="Output 7 2 15 4" xfId="52398"/>
    <cellStyle name="Output 7 2 16" xfId="32798"/>
    <cellStyle name="Output 7 2 16 2" xfId="32799"/>
    <cellStyle name="Output 7 2 16 3" xfId="32800"/>
    <cellStyle name="Output 7 2 16 4" xfId="52399"/>
    <cellStyle name="Output 7 2 17" xfId="32801"/>
    <cellStyle name="Output 7 2 17 2" xfId="32802"/>
    <cellStyle name="Output 7 2 17 3" xfId="32803"/>
    <cellStyle name="Output 7 2 17 4" xfId="52400"/>
    <cellStyle name="Output 7 2 18" xfId="32804"/>
    <cellStyle name="Output 7 2 18 2" xfId="32805"/>
    <cellStyle name="Output 7 2 18 3" xfId="32806"/>
    <cellStyle name="Output 7 2 18 4" xfId="52401"/>
    <cellStyle name="Output 7 2 19" xfId="32807"/>
    <cellStyle name="Output 7 2 19 2" xfId="32808"/>
    <cellStyle name="Output 7 2 19 3" xfId="32809"/>
    <cellStyle name="Output 7 2 19 4" xfId="52402"/>
    <cellStyle name="Output 7 2 2" xfId="32810"/>
    <cellStyle name="Output 7 2 2 2" xfId="32811"/>
    <cellStyle name="Output 7 2 2 3" xfId="32812"/>
    <cellStyle name="Output 7 2 2 4" xfId="52403"/>
    <cellStyle name="Output 7 2 20" xfId="32813"/>
    <cellStyle name="Output 7 2 20 2" xfId="32814"/>
    <cellStyle name="Output 7 2 20 3" xfId="52404"/>
    <cellStyle name="Output 7 2 20 4" xfId="52405"/>
    <cellStyle name="Output 7 2 21" xfId="52406"/>
    <cellStyle name="Output 7 2 22" xfId="52407"/>
    <cellStyle name="Output 7 2 3" xfId="32815"/>
    <cellStyle name="Output 7 2 3 2" xfId="32816"/>
    <cellStyle name="Output 7 2 3 3" xfId="32817"/>
    <cellStyle name="Output 7 2 3 4" xfId="52408"/>
    <cellStyle name="Output 7 2 4" xfId="32818"/>
    <cellStyle name="Output 7 2 4 2" xfId="32819"/>
    <cellStyle name="Output 7 2 4 3" xfId="32820"/>
    <cellStyle name="Output 7 2 4 4" xfId="52409"/>
    <cellStyle name="Output 7 2 5" xfId="32821"/>
    <cellStyle name="Output 7 2 5 2" xfId="32822"/>
    <cellStyle name="Output 7 2 5 3" xfId="32823"/>
    <cellStyle name="Output 7 2 5 4" xfId="52410"/>
    <cellStyle name="Output 7 2 6" xfId="32824"/>
    <cellStyle name="Output 7 2 6 2" xfId="32825"/>
    <cellStyle name="Output 7 2 6 3" xfId="32826"/>
    <cellStyle name="Output 7 2 6 4" xfId="52411"/>
    <cellStyle name="Output 7 2 7" xfId="32827"/>
    <cellStyle name="Output 7 2 7 2" xfId="32828"/>
    <cellStyle name="Output 7 2 7 3" xfId="32829"/>
    <cellStyle name="Output 7 2 7 4" xfId="52412"/>
    <cellStyle name="Output 7 2 8" xfId="32830"/>
    <cellStyle name="Output 7 2 8 2" xfId="32831"/>
    <cellStyle name="Output 7 2 8 3" xfId="32832"/>
    <cellStyle name="Output 7 2 8 4" xfId="52413"/>
    <cellStyle name="Output 7 2 9" xfId="32833"/>
    <cellStyle name="Output 7 2 9 2" xfId="32834"/>
    <cellStyle name="Output 7 2 9 3" xfId="32835"/>
    <cellStyle name="Output 7 2 9 4" xfId="52414"/>
    <cellStyle name="Output 7 20" xfId="32836"/>
    <cellStyle name="Output 7 20 2" xfId="32837"/>
    <cellStyle name="Output 7 20 3" xfId="32838"/>
    <cellStyle name="Output 7 20 4" xfId="52415"/>
    <cellStyle name="Output 7 21" xfId="32839"/>
    <cellStyle name="Output 7 21 2" xfId="32840"/>
    <cellStyle name="Output 7 21 3" xfId="32841"/>
    <cellStyle name="Output 7 21 4" xfId="52416"/>
    <cellStyle name="Output 7 22" xfId="32842"/>
    <cellStyle name="Output 7 22 2" xfId="32843"/>
    <cellStyle name="Output 7 22 3" xfId="32844"/>
    <cellStyle name="Output 7 22 4" xfId="52417"/>
    <cellStyle name="Output 7 23" xfId="32845"/>
    <cellStyle name="Output 7 23 2" xfId="32846"/>
    <cellStyle name="Output 7 23 3" xfId="32847"/>
    <cellStyle name="Output 7 23 4" xfId="52418"/>
    <cellStyle name="Output 7 24" xfId="32848"/>
    <cellStyle name="Output 7 24 2" xfId="32849"/>
    <cellStyle name="Output 7 24 3" xfId="32850"/>
    <cellStyle name="Output 7 24 4" xfId="52419"/>
    <cellStyle name="Output 7 25" xfId="32851"/>
    <cellStyle name="Output 7 25 2" xfId="32852"/>
    <cellStyle name="Output 7 25 3" xfId="32853"/>
    <cellStyle name="Output 7 25 4" xfId="52420"/>
    <cellStyle name="Output 7 26" xfId="32854"/>
    <cellStyle name="Output 7 26 2" xfId="32855"/>
    <cellStyle name="Output 7 26 3" xfId="32856"/>
    <cellStyle name="Output 7 26 4" xfId="52421"/>
    <cellStyle name="Output 7 27" xfId="32857"/>
    <cellStyle name="Output 7 27 2" xfId="32858"/>
    <cellStyle name="Output 7 27 3" xfId="32859"/>
    <cellStyle name="Output 7 27 4" xfId="52422"/>
    <cellStyle name="Output 7 28" xfId="32860"/>
    <cellStyle name="Output 7 28 2" xfId="32861"/>
    <cellStyle name="Output 7 28 3" xfId="32862"/>
    <cellStyle name="Output 7 28 4" xfId="52423"/>
    <cellStyle name="Output 7 29" xfId="32863"/>
    <cellStyle name="Output 7 29 2" xfId="32864"/>
    <cellStyle name="Output 7 29 3" xfId="32865"/>
    <cellStyle name="Output 7 29 4" xfId="52424"/>
    <cellStyle name="Output 7 3" xfId="32866"/>
    <cellStyle name="Output 7 3 10" xfId="32867"/>
    <cellStyle name="Output 7 3 10 2" xfId="32868"/>
    <cellStyle name="Output 7 3 10 3" xfId="32869"/>
    <cellStyle name="Output 7 3 10 4" xfId="52425"/>
    <cellStyle name="Output 7 3 11" xfId="32870"/>
    <cellStyle name="Output 7 3 11 2" xfId="32871"/>
    <cellStyle name="Output 7 3 11 3" xfId="32872"/>
    <cellStyle name="Output 7 3 11 4" xfId="52426"/>
    <cellStyle name="Output 7 3 12" xfId="32873"/>
    <cellStyle name="Output 7 3 12 2" xfId="32874"/>
    <cellStyle name="Output 7 3 12 3" xfId="32875"/>
    <cellStyle name="Output 7 3 12 4" xfId="52427"/>
    <cellStyle name="Output 7 3 13" xfId="32876"/>
    <cellStyle name="Output 7 3 13 2" xfId="32877"/>
    <cellStyle name="Output 7 3 13 3" xfId="32878"/>
    <cellStyle name="Output 7 3 13 4" xfId="52428"/>
    <cellStyle name="Output 7 3 14" xfId="32879"/>
    <cellStyle name="Output 7 3 14 2" xfId="32880"/>
    <cellStyle name="Output 7 3 14 3" xfId="32881"/>
    <cellStyle name="Output 7 3 14 4" xfId="52429"/>
    <cellStyle name="Output 7 3 15" xfId="32882"/>
    <cellStyle name="Output 7 3 15 2" xfId="32883"/>
    <cellStyle name="Output 7 3 15 3" xfId="32884"/>
    <cellStyle name="Output 7 3 15 4" xfId="52430"/>
    <cellStyle name="Output 7 3 16" xfId="32885"/>
    <cellStyle name="Output 7 3 16 2" xfId="32886"/>
    <cellStyle name="Output 7 3 16 3" xfId="32887"/>
    <cellStyle name="Output 7 3 16 4" xfId="52431"/>
    <cellStyle name="Output 7 3 17" xfId="32888"/>
    <cellStyle name="Output 7 3 17 2" xfId="32889"/>
    <cellStyle name="Output 7 3 17 3" xfId="32890"/>
    <cellStyle name="Output 7 3 17 4" xfId="52432"/>
    <cellStyle name="Output 7 3 18" xfId="32891"/>
    <cellStyle name="Output 7 3 18 2" xfId="32892"/>
    <cellStyle name="Output 7 3 18 3" xfId="32893"/>
    <cellStyle name="Output 7 3 18 4" xfId="52433"/>
    <cellStyle name="Output 7 3 19" xfId="32894"/>
    <cellStyle name="Output 7 3 19 2" xfId="32895"/>
    <cellStyle name="Output 7 3 19 3" xfId="32896"/>
    <cellStyle name="Output 7 3 19 4" xfId="52434"/>
    <cellStyle name="Output 7 3 2" xfId="32897"/>
    <cellStyle name="Output 7 3 2 2" xfId="32898"/>
    <cellStyle name="Output 7 3 2 3" xfId="32899"/>
    <cellStyle name="Output 7 3 2 4" xfId="52435"/>
    <cellStyle name="Output 7 3 20" xfId="32900"/>
    <cellStyle name="Output 7 3 20 2" xfId="32901"/>
    <cellStyle name="Output 7 3 20 3" xfId="52436"/>
    <cellStyle name="Output 7 3 20 4" xfId="52437"/>
    <cellStyle name="Output 7 3 21" xfId="52438"/>
    <cellStyle name="Output 7 3 22" xfId="52439"/>
    <cellStyle name="Output 7 3 3" xfId="32902"/>
    <cellStyle name="Output 7 3 3 2" xfId="32903"/>
    <cellStyle name="Output 7 3 3 3" xfId="32904"/>
    <cellStyle name="Output 7 3 3 4" xfId="52440"/>
    <cellStyle name="Output 7 3 4" xfId="32905"/>
    <cellStyle name="Output 7 3 4 2" xfId="32906"/>
    <cellStyle name="Output 7 3 4 3" xfId="32907"/>
    <cellStyle name="Output 7 3 4 4" xfId="52441"/>
    <cellStyle name="Output 7 3 5" xfId="32908"/>
    <cellStyle name="Output 7 3 5 2" xfId="32909"/>
    <cellStyle name="Output 7 3 5 3" xfId="32910"/>
    <cellStyle name="Output 7 3 5 4" xfId="52442"/>
    <cellStyle name="Output 7 3 6" xfId="32911"/>
    <cellStyle name="Output 7 3 6 2" xfId="32912"/>
    <cellStyle name="Output 7 3 6 3" xfId="32913"/>
    <cellStyle name="Output 7 3 6 4" xfId="52443"/>
    <cellStyle name="Output 7 3 7" xfId="32914"/>
    <cellStyle name="Output 7 3 7 2" xfId="32915"/>
    <cellStyle name="Output 7 3 7 3" xfId="32916"/>
    <cellStyle name="Output 7 3 7 4" xfId="52444"/>
    <cellStyle name="Output 7 3 8" xfId="32917"/>
    <cellStyle name="Output 7 3 8 2" xfId="32918"/>
    <cellStyle name="Output 7 3 8 3" xfId="32919"/>
    <cellStyle name="Output 7 3 8 4" xfId="52445"/>
    <cellStyle name="Output 7 3 9" xfId="32920"/>
    <cellStyle name="Output 7 3 9 2" xfId="32921"/>
    <cellStyle name="Output 7 3 9 3" xfId="32922"/>
    <cellStyle name="Output 7 3 9 4" xfId="52446"/>
    <cellStyle name="Output 7 30" xfId="32923"/>
    <cellStyle name="Output 7 30 2" xfId="32924"/>
    <cellStyle name="Output 7 30 3" xfId="52447"/>
    <cellStyle name="Output 7 30 4" xfId="52448"/>
    <cellStyle name="Output 7 31" xfId="52449"/>
    <cellStyle name="Output 7 32" xfId="52450"/>
    <cellStyle name="Output 7 4" xfId="32925"/>
    <cellStyle name="Output 7 4 10" xfId="32926"/>
    <cellStyle name="Output 7 4 10 2" xfId="32927"/>
    <cellStyle name="Output 7 4 10 3" xfId="32928"/>
    <cellStyle name="Output 7 4 10 4" xfId="52451"/>
    <cellStyle name="Output 7 4 11" xfId="32929"/>
    <cellStyle name="Output 7 4 11 2" xfId="32930"/>
    <cellStyle name="Output 7 4 11 3" xfId="32931"/>
    <cellStyle name="Output 7 4 11 4" xfId="52452"/>
    <cellStyle name="Output 7 4 12" xfId="32932"/>
    <cellStyle name="Output 7 4 12 2" xfId="32933"/>
    <cellStyle name="Output 7 4 12 3" xfId="32934"/>
    <cellStyle name="Output 7 4 12 4" xfId="52453"/>
    <cellStyle name="Output 7 4 13" xfId="32935"/>
    <cellStyle name="Output 7 4 13 2" xfId="32936"/>
    <cellStyle name="Output 7 4 13 3" xfId="32937"/>
    <cellStyle name="Output 7 4 13 4" xfId="52454"/>
    <cellStyle name="Output 7 4 14" xfId="32938"/>
    <cellStyle name="Output 7 4 14 2" xfId="32939"/>
    <cellStyle name="Output 7 4 14 3" xfId="32940"/>
    <cellStyle name="Output 7 4 14 4" xfId="52455"/>
    <cellStyle name="Output 7 4 15" xfId="32941"/>
    <cellStyle name="Output 7 4 15 2" xfId="32942"/>
    <cellStyle name="Output 7 4 15 3" xfId="32943"/>
    <cellStyle name="Output 7 4 15 4" xfId="52456"/>
    <cellStyle name="Output 7 4 16" xfId="32944"/>
    <cellStyle name="Output 7 4 16 2" xfId="32945"/>
    <cellStyle name="Output 7 4 16 3" xfId="32946"/>
    <cellStyle name="Output 7 4 16 4" xfId="52457"/>
    <cellStyle name="Output 7 4 17" xfId="32947"/>
    <cellStyle name="Output 7 4 17 2" xfId="32948"/>
    <cellStyle name="Output 7 4 17 3" xfId="32949"/>
    <cellStyle name="Output 7 4 17 4" xfId="52458"/>
    <cellStyle name="Output 7 4 18" xfId="32950"/>
    <cellStyle name="Output 7 4 18 2" xfId="32951"/>
    <cellStyle name="Output 7 4 18 3" xfId="32952"/>
    <cellStyle name="Output 7 4 18 4" xfId="52459"/>
    <cellStyle name="Output 7 4 19" xfId="32953"/>
    <cellStyle name="Output 7 4 19 2" xfId="32954"/>
    <cellStyle name="Output 7 4 19 3" xfId="32955"/>
    <cellStyle name="Output 7 4 19 4" xfId="52460"/>
    <cellStyle name="Output 7 4 2" xfId="32956"/>
    <cellStyle name="Output 7 4 2 2" xfId="32957"/>
    <cellStyle name="Output 7 4 2 3" xfId="32958"/>
    <cellStyle name="Output 7 4 2 4" xfId="52461"/>
    <cellStyle name="Output 7 4 20" xfId="32959"/>
    <cellStyle name="Output 7 4 20 2" xfId="32960"/>
    <cellStyle name="Output 7 4 20 3" xfId="52462"/>
    <cellStyle name="Output 7 4 20 4" xfId="52463"/>
    <cellStyle name="Output 7 4 21" xfId="52464"/>
    <cellStyle name="Output 7 4 22" xfId="52465"/>
    <cellStyle name="Output 7 4 3" xfId="32961"/>
    <cellStyle name="Output 7 4 3 2" xfId="32962"/>
    <cellStyle name="Output 7 4 3 3" xfId="32963"/>
    <cellStyle name="Output 7 4 3 4" xfId="52466"/>
    <cellStyle name="Output 7 4 4" xfId="32964"/>
    <cellStyle name="Output 7 4 4 2" xfId="32965"/>
    <cellStyle name="Output 7 4 4 3" xfId="32966"/>
    <cellStyle name="Output 7 4 4 4" xfId="52467"/>
    <cellStyle name="Output 7 4 5" xfId="32967"/>
    <cellStyle name="Output 7 4 5 2" xfId="32968"/>
    <cellStyle name="Output 7 4 5 3" xfId="32969"/>
    <cellStyle name="Output 7 4 5 4" xfId="52468"/>
    <cellStyle name="Output 7 4 6" xfId="32970"/>
    <cellStyle name="Output 7 4 6 2" xfId="32971"/>
    <cellStyle name="Output 7 4 6 3" xfId="32972"/>
    <cellStyle name="Output 7 4 6 4" xfId="52469"/>
    <cellStyle name="Output 7 4 7" xfId="32973"/>
    <cellStyle name="Output 7 4 7 2" xfId="32974"/>
    <cellStyle name="Output 7 4 7 3" xfId="32975"/>
    <cellStyle name="Output 7 4 7 4" xfId="52470"/>
    <cellStyle name="Output 7 4 8" xfId="32976"/>
    <cellStyle name="Output 7 4 8 2" xfId="32977"/>
    <cellStyle name="Output 7 4 8 3" xfId="32978"/>
    <cellStyle name="Output 7 4 8 4" xfId="52471"/>
    <cellStyle name="Output 7 4 9" xfId="32979"/>
    <cellStyle name="Output 7 4 9 2" xfId="32980"/>
    <cellStyle name="Output 7 4 9 3" xfId="32981"/>
    <cellStyle name="Output 7 4 9 4" xfId="52472"/>
    <cellStyle name="Output 7 5" xfId="32982"/>
    <cellStyle name="Output 7 5 10" xfId="32983"/>
    <cellStyle name="Output 7 5 10 2" xfId="32984"/>
    <cellStyle name="Output 7 5 10 3" xfId="32985"/>
    <cellStyle name="Output 7 5 10 4" xfId="52473"/>
    <cellStyle name="Output 7 5 11" xfId="32986"/>
    <cellStyle name="Output 7 5 11 2" xfId="32987"/>
    <cellStyle name="Output 7 5 11 3" xfId="32988"/>
    <cellStyle name="Output 7 5 11 4" xfId="52474"/>
    <cellStyle name="Output 7 5 12" xfId="32989"/>
    <cellStyle name="Output 7 5 12 2" xfId="32990"/>
    <cellStyle name="Output 7 5 12 3" xfId="32991"/>
    <cellStyle name="Output 7 5 12 4" xfId="52475"/>
    <cellStyle name="Output 7 5 13" xfId="32992"/>
    <cellStyle name="Output 7 5 13 2" xfId="32993"/>
    <cellStyle name="Output 7 5 13 3" xfId="32994"/>
    <cellStyle name="Output 7 5 13 4" xfId="52476"/>
    <cellStyle name="Output 7 5 14" xfId="32995"/>
    <cellStyle name="Output 7 5 14 2" xfId="32996"/>
    <cellStyle name="Output 7 5 14 3" xfId="32997"/>
    <cellStyle name="Output 7 5 14 4" xfId="52477"/>
    <cellStyle name="Output 7 5 15" xfId="32998"/>
    <cellStyle name="Output 7 5 15 2" xfId="32999"/>
    <cellStyle name="Output 7 5 15 3" xfId="33000"/>
    <cellStyle name="Output 7 5 15 4" xfId="52478"/>
    <cellStyle name="Output 7 5 16" xfId="33001"/>
    <cellStyle name="Output 7 5 16 2" xfId="33002"/>
    <cellStyle name="Output 7 5 16 3" xfId="33003"/>
    <cellStyle name="Output 7 5 16 4" xfId="52479"/>
    <cellStyle name="Output 7 5 17" xfId="33004"/>
    <cellStyle name="Output 7 5 17 2" xfId="33005"/>
    <cellStyle name="Output 7 5 17 3" xfId="33006"/>
    <cellStyle name="Output 7 5 17 4" xfId="52480"/>
    <cellStyle name="Output 7 5 18" xfId="33007"/>
    <cellStyle name="Output 7 5 18 2" xfId="33008"/>
    <cellStyle name="Output 7 5 18 3" xfId="33009"/>
    <cellStyle name="Output 7 5 18 4" xfId="52481"/>
    <cellStyle name="Output 7 5 19" xfId="33010"/>
    <cellStyle name="Output 7 5 19 2" xfId="33011"/>
    <cellStyle name="Output 7 5 19 3" xfId="33012"/>
    <cellStyle name="Output 7 5 19 4" xfId="52482"/>
    <cellStyle name="Output 7 5 2" xfId="33013"/>
    <cellStyle name="Output 7 5 2 2" xfId="33014"/>
    <cellStyle name="Output 7 5 2 3" xfId="33015"/>
    <cellStyle name="Output 7 5 2 4" xfId="52483"/>
    <cellStyle name="Output 7 5 20" xfId="33016"/>
    <cellStyle name="Output 7 5 20 2" xfId="33017"/>
    <cellStyle name="Output 7 5 20 3" xfId="52484"/>
    <cellStyle name="Output 7 5 20 4" xfId="52485"/>
    <cellStyle name="Output 7 5 21" xfId="52486"/>
    <cellStyle name="Output 7 5 22" xfId="52487"/>
    <cellStyle name="Output 7 5 3" xfId="33018"/>
    <cellStyle name="Output 7 5 3 2" xfId="33019"/>
    <cellStyle name="Output 7 5 3 3" xfId="33020"/>
    <cellStyle name="Output 7 5 3 4" xfId="52488"/>
    <cellStyle name="Output 7 5 4" xfId="33021"/>
    <cellStyle name="Output 7 5 4 2" xfId="33022"/>
    <cellStyle name="Output 7 5 4 3" xfId="33023"/>
    <cellStyle name="Output 7 5 4 4" xfId="52489"/>
    <cellStyle name="Output 7 5 5" xfId="33024"/>
    <cellStyle name="Output 7 5 5 2" xfId="33025"/>
    <cellStyle name="Output 7 5 5 3" xfId="33026"/>
    <cellStyle name="Output 7 5 5 4" xfId="52490"/>
    <cellStyle name="Output 7 5 6" xfId="33027"/>
    <cellStyle name="Output 7 5 6 2" xfId="33028"/>
    <cellStyle name="Output 7 5 6 3" xfId="33029"/>
    <cellStyle name="Output 7 5 6 4" xfId="52491"/>
    <cellStyle name="Output 7 5 7" xfId="33030"/>
    <cellStyle name="Output 7 5 7 2" xfId="33031"/>
    <cellStyle name="Output 7 5 7 3" xfId="33032"/>
    <cellStyle name="Output 7 5 7 4" xfId="52492"/>
    <cellStyle name="Output 7 5 8" xfId="33033"/>
    <cellStyle name="Output 7 5 8 2" xfId="33034"/>
    <cellStyle name="Output 7 5 8 3" xfId="33035"/>
    <cellStyle name="Output 7 5 8 4" xfId="52493"/>
    <cellStyle name="Output 7 5 9" xfId="33036"/>
    <cellStyle name="Output 7 5 9 2" xfId="33037"/>
    <cellStyle name="Output 7 5 9 3" xfId="33038"/>
    <cellStyle name="Output 7 5 9 4" xfId="52494"/>
    <cellStyle name="Output 7 6" xfId="33039"/>
    <cellStyle name="Output 7 6 10" xfId="33040"/>
    <cellStyle name="Output 7 6 10 2" xfId="33041"/>
    <cellStyle name="Output 7 6 10 3" xfId="33042"/>
    <cellStyle name="Output 7 6 10 4" xfId="52495"/>
    <cellStyle name="Output 7 6 11" xfId="33043"/>
    <cellStyle name="Output 7 6 11 2" xfId="33044"/>
    <cellStyle name="Output 7 6 11 3" xfId="33045"/>
    <cellStyle name="Output 7 6 11 4" xfId="52496"/>
    <cellStyle name="Output 7 6 12" xfId="33046"/>
    <cellStyle name="Output 7 6 12 2" xfId="33047"/>
    <cellStyle name="Output 7 6 12 3" xfId="33048"/>
    <cellStyle name="Output 7 6 12 4" xfId="52497"/>
    <cellStyle name="Output 7 6 13" xfId="33049"/>
    <cellStyle name="Output 7 6 13 2" xfId="33050"/>
    <cellStyle name="Output 7 6 13 3" xfId="33051"/>
    <cellStyle name="Output 7 6 13 4" xfId="52498"/>
    <cellStyle name="Output 7 6 14" xfId="33052"/>
    <cellStyle name="Output 7 6 14 2" xfId="33053"/>
    <cellStyle name="Output 7 6 14 3" xfId="33054"/>
    <cellStyle name="Output 7 6 14 4" xfId="52499"/>
    <cellStyle name="Output 7 6 15" xfId="33055"/>
    <cellStyle name="Output 7 6 15 2" xfId="33056"/>
    <cellStyle name="Output 7 6 15 3" xfId="33057"/>
    <cellStyle name="Output 7 6 15 4" xfId="52500"/>
    <cellStyle name="Output 7 6 16" xfId="33058"/>
    <cellStyle name="Output 7 6 16 2" xfId="33059"/>
    <cellStyle name="Output 7 6 16 3" xfId="33060"/>
    <cellStyle name="Output 7 6 16 4" xfId="52501"/>
    <cellStyle name="Output 7 6 17" xfId="33061"/>
    <cellStyle name="Output 7 6 17 2" xfId="33062"/>
    <cellStyle name="Output 7 6 17 3" xfId="33063"/>
    <cellStyle name="Output 7 6 17 4" xfId="52502"/>
    <cellStyle name="Output 7 6 18" xfId="33064"/>
    <cellStyle name="Output 7 6 18 2" xfId="33065"/>
    <cellStyle name="Output 7 6 18 3" xfId="33066"/>
    <cellStyle name="Output 7 6 18 4" xfId="52503"/>
    <cellStyle name="Output 7 6 19" xfId="33067"/>
    <cellStyle name="Output 7 6 19 2" xfId="33068"/>
    <cellStyle name="Output 7 6 19 3" xfId="33069"/>
    <cellStyle name="Output 7 6 19 4" xfId="52504"/>
    <cellStyle name="Output 7 6 2" xfId="33070"/>
    <cellStyle name="Output 7 6 2 2" xfId="33071"/>
    <cellStyle name="Output 7 6 2 3" xfId="33072"/>
    <cellStyle name="Output 7 6 2 4" xfId="52505"/>
    <cellStyle name="Output 7 6 20" xfId="33073"/>
    <cellStyle name="Output 7 6 20 2" xfId="33074"/>
    <cellStyle name="Output 7 6 20 3" xfId="52506"/>
    <cellStyle name="Output 7 6 20 4" xfId="52507"/>
    <cellStyle name="Output 7 6 21" xfId="52508"/>
    <cellStyle name="Output 7 6 22" xfId="52509"/>
    <cellStyle name="Output 7 6 3" xfId="33075"/>
    <cellStyle name="Output 7 6 3 2" xfId="33076"/>
    <cellStyle name="Output 7 6 3 3" xfId="33077"/>
    <cellStyle name="Output 7 6 3 4" xfId="52510"/>
    <cellStyle name="Output 7 6 4" xfId="33078"/>
    <cellStyle name="Output 7 6 4 2" xfId="33079"/>
    <cellStyle name="Output 7 6 4 3" xfId="33080"/>
    <cellStyle name="Output 7 6 4 4" xfId="52511"/>
    <cellStyle name="Output 7 6 5" xfId="33081"/>
    <cellStyle name="Output 7 6 5 2" xfId="33082"/>
    <cellStyle name="Output 7 6 5 3" xfId="33083"/>
    <cellStyle name="Output 7 6 5 4" xfId="52512"/>
    <cellStyle name="Output 7 6 6" xfId="33084"/>
    <cellStyle name="Output 7 6 6 2" xfId="33085"/>
    <cellStyle name="Output 7 6 6 3" xfId="33086"/>
    <cellStyle name="Output 7 6 6 4" xfId="52513"/>
    <cellStyle name="Output 7 6 7" xfId="33087"/>
    <cellStyle name="Output 7 6 7 2" xfId="33088"/>
    <cellStyle name="Output 7 6 7 3" xfId="33089"/>
    <cellStyle name="Output 7 6 7 4" xfId="52514"/>
    <cellStyle name="Output 7 6 8" xfId="33090"/>
    <cellStyle name="Output 7 6 8 2" xfId="33091"/>
    <cellStyle name="Output 7 6 8 3" xfId="33092"/>
    <cellStyle name="Output 7 6 8 4" xfId="52515"/>
    <cellStyle name="Output 7 6 9" xfId="33093"/>
    <cellStyle name="Output 7 6 9 2" xfId="33094"/>
    <cellStyle name="Output 7 6 9 3" xfId="33095"/>
    <cellStyle name="Output 7 6 9 4" xfId="52516"/>
    <cellStyle name="Output 7 7" xfId="33096"/>
    <cellStyle name="Output 7 7 10" xfId="33097"/>
    <cellStyle name="Output 7 7 10 2" xfId="33098"/>
    <cellStyle name="Output 7 7 10 3" xfId="33099"/>
    <cellStyle name="Output 7 7 10 4" xfId="52517"/>
    <cellStyle name="Output 7 7 11" xfId="33100"/>
    <cellStyle name="Output 7 7 11 2" xfId="33101"/>
    <cellStyle name="Output 7 7 11 3" xfId="33102"/>
    <cellStyle name="Output 7 7 11 4" xfId="52518"/>
    <cellStyle name="Output 7 7 12" xfId="33103"/>
    <cellStyle name="Output 7 7 12 2" xfId="33104"/>
    <cellStyle name="Output 7 7 12 3" xfId="33105"/>
    <cellStyle name="Output 7 7 12 4" xfId="52519"/>
    <cellStyle name="Output 7 7 13" xfId="33106"/>
    <cellStyle name="Output 7 7 13 2" xfId="33107"/>
    <cellStyle name="Output 7 7 13 3" xfId="33108"/>
    <cellStyle name="Output 7 7 13 4" xfId="52520"/>
    <cellStyle name="Output 7 7 14" xfId="33109"/>
    <cellStyle name="Output 7 7 14 2" xfId="33110"/>
    <cellStyle name="Output 7 7 14 3" xfId="33111"/>
    <cellStyle name="Output 7 7 14 4" xfId="52521"/>
    <cellStyle name="Output 7 7 15" xfId="33112"/>
    <cellStyle name="Output 7 7 15 2" xfId="33113"/>
    <cellStyle name="Output 7 7 15 3" xfId="33114"/>
    <cellStyle name="Output 7 7 15 4" xfId="52522"/>
    <cellStyle name="Output 7 7 16" xfId="33115"/>
    <cellStyle name="Output 7 7 16 2" xfId="33116"/>
    <cellStyle name="Output 7 7 16 3" xfId="33117"/>
    <cellStyle name="Output 7 7 16 4" xfId="52523"/>
    <cellStyle name="Output 7 7 17" xfId="33118"/>
    <cellStyle name="Output 7 7 17 2" xfId="33119"/>
    <cellStyle name="Output 7 7 17 3" xfId="33120"/>
    <cellStyle name="Output 7 7 17 4" xfId="52524"/>
    <cellStyle name="Output 7 7 18" xfId="33121"/>
    <cellStyle name="Output 7 7 18 2" xfId="33122"/>
    <cellStyle name="Output 7 7 18 3" xfId="33123"/>
    <cellStyle name="Output 7 7 18 4" xfId="52525"/>
    <cellStyle name="Output 7 7 19" xfId="33124"/>
    <cellStyle name="Output 7 7 19 2" xfId="33125"/>
    <cellStyle name="Output 7 7 19 3" xfId="33126"/>
    <cellStyle name="Output 7 7 19 4" xfId="52526"/>
    <cellStyle name="Output 7 7 2" xfId="33127"/>
    <cellStyle name="Output 7 7 2 2" xfId="33128"/>
    <cellStyle name="Output 7 7 2 3" xfId="33129"/>
    <cellStyle name="Output 7 7 2 4" xfId="52527"/>
    <cellStyle name="Output 7 7 20" xfId="33130"/>
    <cellStyle name="Output 7 7 20 2" xfId="33131"/>
    <cellStyle name="Output 7 7 20 3" xfId="52528"/>
    <cellStyle name="Output 7 7 20 4" xfId="52529"/>
    <cellStyle name="Output 7 7 21" xfId="52530"/>
    <cellStyle name="Output 7 7 22" xfId="52531"/>
    <cellStyle name="Output 7 7 3" xfId="33132"/>
    <cellStyle name="Output 7 7 3 2" xfId="33133"/>
    <cellStyle name="Output 7 7 3 3" xfId="33134"/>
    <cellStyle name="Output 7 7 3 4" xfId="52532"/>
    <cellStyle name="Output 7 7 4" xfId="33135"/>
    <cellStyle name="Output 7 7 4 2" xfId="33136"/>
    <cellStyle name="Output 7 7 4 3" xfId="33137"/>
    <cellStyle name="Output 7 7 4 4" xfId="52533"/>
    <cellStyle name="Output 7 7 5" xfId="33138"/>
    <cellStyle name="Output 7 7 5 2" xfId="33139"/>
    <cellStyle name="Output 7 7 5 3" xfId="33140"/>
    <cellStyle name="Output 7 7 5 4" xfId="52534"/>
    <cellStyle name="Output 7 7 6" xfId="33141"/>
    <cellStyle name="Output 7 7 6 2" xfId="33142"/>
    <cellStyle name="Output 7 7 6 3" xfId="33143"/>
    <cellStyle name="Output 7 7 6 4" xfId="52535"/>
    <cellStyle name="Output 7 7 7" xfId="33144"/>
    <cellStyle name="Output 7 7 7 2" xfId="33145"/>
    <cellStyle name="Output 7 7 7 3" xfId="33146"/>
    <cellStyle name="Output 7 7 7 4" xfId="52536"/>
    <cellStyle name="Output 7 7 8" xfId="33147"/>
    <cellStyle name="Output 7 7 8 2" xfId="33148"/>
    <cellStyle name="Output 7 7 8 3" xfId="33149"/>
    <cellStyle name="Output 7 7 8 4" xfId="52537"/>
    <cellStyle name="Output 7 7 9" xfId="33150"/>
    <cellStyle name="Output 7 7 9 2" xfId="33151"/>
    <cellStyle name="Output 7 7 9 3" xfId="33152"/>
    <cellStyle name="Output 7 7 9 4" xfId="52538"/>
    <cellStyle name="Output 7 8" xfId="33153"/>
    <cellStyle name="Output 7 8 10" xfId="33154"/>
    <cellStyle name="Output 7 8 10 2" xfId="33155"/>
    <cellStyle name="Output 7 8 10 3" xfId="33156"/>
    <cellStyle name="Output 7 8 10 4" xfId="52539"/>
    <cellStyle name="Output 7 8 11" xfId="33157"/>
    <cellStyle name="Output 7 8 11 2" xfId="33158"/>
    <cellStyle name="Output 7 8 11 3" xfId="33159"/>
    <cellStyle name="Output 7 8 11 4" xfId="52540"/>
    <cellStyle name="Output 7 8 12" xfId="33160"/>
    <cellStyle name="Output 7 8 12 2" xfId="33161"/>
    <cellStyle name="Output 7 8 12 3" xfId="33162"/>
    <cellStyle name="Output 7 8 12 4" xfId="52541"/>
    <cellStyle name="Output 7 8 13" xfId="33163"/>
    <cellStyle name="Output 7 8 13 2" xfId="33164"/>
    <cellStyle name="Output 7 8 13 3" xfId="33165"/>
    <cellStyle name="Output 7 8 13 4" xfId="52542"/>
    <cellStyle name="Output 7 8 14" xfId="33166"/>
    <cellStyle name="Output 7 8 14 2" xfId="33167"/>
    <cellStyle name="Output 7 8 14 3" xfId="33168"/>
    <cellStyle name="Output 7 8 14 4" xfId="52543"/>
    <cellStyle name="Output 7 8 15" xfId="33169"/>
    <cellStyle name="Output 7 8 15 2" xfId="33170"/>
    <cellStyle name="Output 7 8 15 3" xfId="33171"/>
    <cellStyle name="Output 7 8 15 4" xfId="52544"/>
    <cellStyle name="Output 7 8 16" xfId="33172"/>
    <cellStyle name="Output 7 8 16 2" xfId="33173"/>
    <cellStyle name="Output 7 8 16 3" xfId="33174"/>
    <cellStyle name="Output 7 8 16 4" xfId="52545"/>
    <cellStyle name="Output 7 8 17" xfId="33175"/>
    <cellStyle name="Output 7 8 17 2" xfId="33176"/>
    <cellStyle name="Output 7 8 17 3" xfId="33177"/>
    <cellStyle name="Output 7 8 17 4" xfId="52546"/>
    <cellStyle name="Output 7 8 18" xfId="33178"/>
    <cellStyle name="Output 7 8 18 2" xfId="33179"/>
    <cellStyle name="Output 7 8 18 3" xfId="33180"/>
    <cellStyle name="Output 7 8 18 4" xfId="52547"/>
    <cellStyle name="Output 7 8 19" xfId="33181"/>
    <cellStyle name="Output 7 8 19 2" xfId="33182"/>
    <cellStyle name="Output 7 8 19 3" xfId="33183"/>
    <cellStyle name="Output 7 8 19 4" xfId="52548"/>
    <cellStyle name="Output 7 8 2" xfId="33184"/>
    <cellStyle name="Output 7 8 2 2" xfId="33185"/>
    <cellStyle name="Output 7 8 2 3" xfId="33186"/>
    <cellStyle name="Output 7 8 2 4" xfId="52549"/>
    <cellStyle name="Output 7 8 20" xfId="33187"/>
    <cellStyle name="Output 7 8 20 2" xfId="33188"/>
    <cellStyle name="Output 7 8 20 3" xfId="52550"/>
    <cellStyle name="Output 7 8 20 4" xfId="52551"/>
    <cellStyle name="Output 7 8 21" xfId="52552"/>
    <cellStyle name="Output 7 8 22" xfId="52553"/>
    <cellStyle name="Output 7 8 3" xfId="33189"/>
    <cellStyle name="Output 7 8 3 2" xfId="33190"/>
    <cellStyle name="Output 7 8 3 3" xfId="33191"/>
    <cellStyle name="Output 7 8 3 4" xfId="52554"/>
    <cellStyle name="Output 7 8 4" xfId="33192"/>
    <cellStyle name="Output 7 8 4 2" xfId="33193"/>
    <cellStyle name="Output 7 8 4 3" xfId="33194"/>
    <cellStyle name="Output 7 8 4 4" xfId="52555"/>
    <cellStyle name="Output 7 8 5" xfId="33195"/>
    <cellStyle name="Output 7 8 5 2" xfId="33196"/>
    <cellStyle name="Output 7 8 5 3" xfId="33197"/>
    <cellStyle name="Output 7 8 5 4" xfId="52556"/>
    <cellStyle name="Output 7 8 6" xfId="33198"/>
    <cellStyle name="Output 7 8 6 2" xfId="33199"/>
    <cellStyle name="Output 7 8 6 3" xfId="33200"/>
    <cellStyle name="Output 7 8 6 4" xfId="52557"/>
    <cellStyle name="Output 7 8 7" xfId="33201"/>
    <cellStyle name="Output 7 8 7 2" xfId="33202"/>
    <cellStyle name="Output 7 8 7 3" xfId="33203"/>
    <cellStyle name="Output 7 8 7 4" xfId="52558"/>
    <cellStyle name="Output 7 8 8" xfId="33204"/>
    <cellStyle name="Output 7 8 8 2" xfId="33205"/>
    <cellStyle name="Output 7 8 8 3" xfId="33206"/>
    <cellStyle name="Output 7 8 8 4" xfId="52559"/>
    <cellStyle name="Output 7 8 9" xfId="33207"/>
    <cellStyle name="Output 7 8 9 2" xfId="33208"/>
    <cellStyle name="Output 7 8 9 3" xfId="33209"/>
    <cellStyle name="Output 7 8 9 4" xfId="52560"/>
    <cellStyle name="Output 7 9" xfId="33210"/>
    <cellStyle name="Output 7 9 10" xfId="33211"/>
    <cellStyle name="Output 7 9 10 2" xfId="33212"/>
    <cellStyle name="Output 7 9 10 3" xfId="33213"/>
    <cellStyle name="Output 7 9 10 4" xfId="52561"/>
    <cellStyle name="Output 7 9 11" xfId="33214"/>
    <cellStyle name="Output 7 9 11 2" xfId="33215"/>
    <cellStyle name="Output 7 9 11 3" xfId="33216"/>
    <cellStyle name="Output 7 9 11 4" xfId="52562"/>
    <cellStyle name="Output 7 9 12" xfId="33217"/>
    <cellStyle name="Output 7 9 12 2" xfId="33218"/>
    <cellStyle name="Output 7 9 12 3" xfId="33219"/>
    <cellStyle name="Output 7 9 12 4" xfId="52563"/>
    <cellStyle name="Output 7 9 13" xfId="33220"/>
    <cellStyle name="Output 7 9 13 2" xfId="33221"/>
    <cellStyle name="Output 7 9 13 3" xfId="33222"/>
    <cellStyle name="Output 7 9 13 4" xfId="52564"/>
    <cellStyle name="Output 7 9 14" xfId="33223"/>
    <cellStyle name="Output 7 9 14 2" xfId="33224"/>
    <cellStyle name="Output 7 9 14 3" xfId="33225"/>
    <cellStyle name="Output 7 9 14 4" xfId="52565"/>
    <cellStyle name="Output 7 9 15" xfId="33226"/>
    <cellStyle name="Output 7 9 15 2" xfId="33227"/>
    <cellStyle name="Output 7 9 15 3" xfId="33228"/>
    <cellStyle name="Output 7 9 15 4" xfId="52566"/>
    <cellStyle name="Output 7 9 16" xfId="33229"/>
    <cellStyle name="Output 7 9 16 2" xfId="33230"/>
    <cellStyle name="Output 7 9 16 3" xfId="33231"/>
    <cellStyle name="Output 7 9 16 4" xfId="52567"/>
    <cellStyle name="Output 7 9 17" xfId="33232"/>
    <cellStyle name="Output 7 9 17 2" xfId="33233"/>
    <cellStyle name="Output 7 9 17 3" xfId="33234"/>
    <cellStyle name="Output 7 9 17 4" xfId="52568"/>
    <cellStyle name="Output 7 9 18" xfId="33235"/>
    <cellStyle name="Output 7 9 18 2" xfId="33236"/>
    <cellStyle name="Output 7 9 18 3" xfId="33237"/>
    <cellStyle name="Output 7 9 18 4" xfId="52569"/>
    <cellStyle name="Output 7 9 19" xfId="33238"/>
    <cellStyle name="Output 7 9 19 2" xfId="33239"/>
    <cellStyle name="Output 7 9 19 3" xfId="33240"/>
    <cellStyle name="Output 7 9 19 4" xfId="52570"/>
    <cellStyle name="Output 7 9 2" xfId="33241"/>
    <cellStyle name="Output 7 9 2 2" xfId="33242"/>
    <cellStyle name="Output 7 9 2 3" xfId="33243"/>
    <cellStyle name="Output 7 9 2 4" xfId="52571"/>
    <cellStyle name="Output 7 9 20" xfId="33244"/>
    <cellStyle name="Output 7 9 20 2" xfId="33245"/>
    <cellStyle name="Output 7 9 20 3" xfId="52572"/>
    <cellStyle name="Output 7 9 20 4" xfId="52573"/>
    <cellStyle name="Output 7 9 21" xfId="52574"/>
    <cellStyle name="Output 7 9 22" xfId="52575"/>
    <cellStyle name="Output 7 9 3" xfId="33246"/>
    <cellStyle name="Output 7 9 3 2" xfId="33247"/>
    <cellStyle name="Output 7 9 3 3" xfId="33248"/>
    <cellStyle name="Output 7 9 3 4" xfId="52576"/>
    <cellStyle name="Output 7 9 4" xfId="33249"/>
    <cellStyle name="Output 7 9 4 2" xfId="33250"/>
    <cellStyle name="Output 7 9 4 3" xfId="33251"/>
    <cellStyle name="Output 7 9 4 4" xfId="52577"/>
    <cellStyle name="Output 7 9 5" xfId="33252"/>
    <cellStyle name="Output 7 9 5 2" xfId="33253"/>
    <cellStyle name="Output 7 9 5 3" xfId="33254"/>
    <cellStyle name="Output 7 9 5 4" xfId="52578"/>
    <cellStyle name="Output 7 9 6" xfId="33255"/>
    <cellStyle name="Output 7 9 6 2" xfId="33256"/>
    <cellStyle name="Output 7 9 6 3" xfId="33257"/>
    <cellStyle name="Output 7 9 6 4" xfId="52579"/>
    <cellStyle name="Output 7 9 7" xfId="33258"/>
    <cellStyle name="Output 7 9 7 2" xfId="33259"/>
    <cellStyle name="Output 7 9 7 3" xfId="33260"/>
    <cellStyle name="Output 7 9 7 4" xfId="52580"/>
    <cellStyle name="Output 7 9 8" xfId="33261"/>
    <cellStyle name="Output 7 9 8 2" xfId="33262"/>
    <cellStyle name="Output 7 9 8 3" xfId="33263"/>
    <cellStyle name="Output 7 9 8 4" xfId="52581"/>
    <cellStyle name="Output 7 9 9" xfId="33264"/>
    <cellStyle name="Output 7 9 9 2" xfId="33265"/>
    <cellStyle name="Output 7 9 9 3" xfId="33266"/>
    <cellStyle name="Output 7 9 9 4" xfId="52582"/>
    <cellStyle name="Output 8" xfId="33267"/>
    <cellStyle name="Output 8 10" xfId="33268"/>
    <cellStyle name="Output 8 10 2" xfId="33269"/>
    <cellStyle name="Output 8 10 3" xfId="33270"/>
    <cellStyle name="Output 8 10 4" xfId="52583"/>
    <cellStyle name="Output 8 11" xfId="33271"/>
    <cellStyle name="Output 8 11 2" xfId="33272"/>
    <cellStyle name="Output 8 11 3" xfId="33273"/>
    <cellStyle name="Output 8 11 4" xfId="52584"/>
    <cellStyle name="Output 8 12" xfId="33274"/>
    <cellStyle name="Output 8 12 2" xfId="33275"/>
    <cellStyle name="Output 8 12 3" xfId="33276"/>
    <cellStyle name="Output 8 12 4" xfId="52585"/>
    <cellStyle name="Output 8 13" xfId="33277"/>
    <cellStyle name="Output 8 13 2" xfId="33278"/>
    <cellStyle name="Output 8 13 3" xfId="33279"/>
    <cellStyle name="Output 8 13 4" xfId="52586"/>
    <cellStyle name="Output 8 14" xfId="33280"/>
    <cellStyle name="Output 8 14 2" xfId="33281"/>
    <cellStyle name="Output 8 14 3" xfId="33282"/>
    <cellStyle name="Output 8 14 4" xfId="52587"/>
    <cellStyle name="Output 8 15" xfId="33283"/>
    <cellStyle name="Output 8 15 2" xfId="33284"/>
    <cellStyle name="Output 8 15 3" xfId="33285"/>
    <cellStyle name="Output 8 15 4" xfId="52588"/>
    <cellStyle name="Output 8 16" xfId="33286"/>
    <cellStyle name="Output 8 16 2" xfId="33287"/>
    <cellStyle name="Output 8 16 3" xfId="33288"/>
    <cellStyle name="Output 8 16 4" xfId="52589"/>
    <cellStyle name="Output 8 17" xfId="33289"/>
    <cellStyle name="Output 8 17 2" xfId="33290"/>
    <cellStyle name="Output 8 17 3" xfId="33291"/>
    <cellStyle name="Output 8 17 4" xfId="52590"/>
    <cellStyle name="Output 8 18" xfId="33292"/>
    <cellStyle name="Output 8 18 2" xfId="33293"/>
    <cellStyle name="Output 8 18 3" xfId="33294"/>
    <cellStyle name="Output 8 18 4" xfId="52591"/>
    <cellStyle name="Output 8 19" xfId="33295"/>
    <cellStyle name="Output 8 19 2" xfId="33296"/>
    <cellStyle name="Output 8 19 3" xfId="33297"/>
    <cellStyle name="Output 8 19 4" xfId="52592"/>
    <cellStyle name="Output 8 2" xfId="33298"/>
    <cellStyle name="Output 8 2 2" xfId="33299"/>
    <cellStyle name="Output 8 2 3" xfId="33300"/>
    <cellStyle name="Output 8 2 4" xfId="52593"/>
    <cellStyle name="Output 8 20" xfId="33301"/>
    <cellStyle name="Output 8 20 2" xfId="33302"/>
    <cellStyle name="Output 8 20 3" xfId="52594"/>
    <cellStyle name="Output 8 20 4" xfId="52595"/>
    <cellStyle name="Output 8 21" xfId="52596"/>
    <cellStyle name="Output 8 22" xfId="52597"/>
    <cellStyle name="Output 8 3" xfId="33303"/>
    <cellStyle name="Output 8 3 2" xfId="33304"/>
    <cellStyle name="Output 8 3 3" xfId="33305"/>
    <cellStyle name="Output 8 3 4" xfId="52598"/>
    <cellStyle name="Output 8 4" xfId="33306"/>
    <cellStyle name="Output 8 4 2" xfId="33307"/>
    <cellStyle name="Output 8 4 3" xfId="33308"/>
    <cellStyle name="Output 8 4 4" xfId="52599"/>
    <cellStyle name="Output 8 5" xfId="33309"/>
    <cellStyle name="Output 8 5 2" xfId="33310"/>
    <cellStyle name="Output 8 5 3" xfId="33311"/>
    <cellStyle name="Output 8 5 4" xfId="52600"/>
    <cellStyle name="Output 8 6" xfId="33312"/>
    <cellStyle name="Output 8 6 2" xfId="33313"/>
    <cellStyle name="Output 8 6 3" xfId="33314"/>
    <cellStyle name="Output 8 6 4" xfId="52601"/>
    <cellStyle name="Output 8 7" xfId="33315"/>
    <cellStyle name="Output 8 7 2" xfId="33316"/>
    <cellStyle name="Output 8 7 3" xfId="33317"/>
    <cellStyle name="Output 8 7 4" xfId="52602"/>
    <cellStyle name="Output 8 8" xfId="33318"/>
    <cellStyle name="Output 8 8 2" xfId="33319"/>
    <cellStyle name="Output 8 8 3" xfId="33320"/>
    <cellStyle name="Output 8 8 4" xfId="52603"/>
    <cellStyle name="Output 8 9" xfId="33321"/>
    <cellStyle name="Output 8 9 2" xfId="33322"/>
    <cellStyle name="Output 8 9 3" xfId="33323"/>
    <cellStyle name="Output 8 9 4" xfId="52604"/>
    <cellStyle name="Output 9" xfId="33324"/>
    <cellStyle name="Output 9 10" xfId="33325"/>
    <cellStyle name="Output 9 10 2" xfId="33326"/>
    <cellStyle name="Output 9 10 3" xfId="33327"/>
    <cellStyle name="Output 9 10 4" xfId="52605"/>
    <cellStyle name="Output 9 11" xfId="33328"/>
    <cellStyle name="Output 9 11 2" xfId="33329"/>
    <cellStyle name="Output 9 11 3" xfId="33330"/>
    <cellStyle name="Output 9 11 4" xfId="52606"/>
    <cellStyle name="Output 9 12" xfId="33331"/>
    <cellStyle name="Output 9 12 2" xfId="33332"/>
    <cellStyle name="Output 9 12 3" xfId="33333"/>
    <cellStyle name="Output 9 12 4" xfId="52607"/>
    <cellStyle name="Output 9 13" xfId="33334"/>
    <cellStyle name="Output 9 13 2" xfId="33335"/>
    <cellStyle name="Output 9 13 3" xfId="33336"/>
    <cellStyle name="Output 9 13 4" xfId="52608"/>
    <cellStyle name="Output 9 14" xfId="33337"/>
    <cellStyle name="Output 9 14 2" xfId="33338"/>
    <cellStyle name="Output 9 14 3" xfId="33339"/>
    <cellStyle name="Output 9 14 4" xfId="52609"/>
    <cellStyle name="Output 9 15" xfId="33340"/>
    <cellStyle name="Output 9 15 2" xfId="33341"/>
    <cellStyle name="Output 9 15 3" xfId="33342"/>
    <cellStyle name="Output 9 15 4" xfId="52610"/>
    <cellStyle name="Output 9 16" xfId="33343"/>
    <cellStyle name="Output 9 16 2" xfId="33344"/>
    <cellStyle name="Output 9 16 3" xfId="33345"/>
    <cellStyle name="Output 9 16 4" xfId="52611"/>
    <cellStyle name="Output 9 17" xfId="33346"/>
    <cellStyle name="Output 9 17 2" xfId="33347"/>
    <cellStyle name="Output 9 17 3" xfId="33348"/>
    <cellStyle name="Output 9 17 4" xfId="52612"/>
    <cellStyle name="Output 9 18" xfId="33349"/>
    <cellStyle name="Output 9 18 2" xfId="33350"/>
    <cellStyle name="Output 9 18 3" xfId="33351"/>
    <cellStyle name="Output 9 18 4" xfId="52613"/>
    <cellStyle name="Output 9 19" xfId="33352"/>
    <cellStyle name="Output 9 19 2" xfId="33353"/>
    <cellStyle name="Output 9 19 3" xfId="33354"/>
    <cellStyle name="Output 9 19 4" xfId="52614"/>
    <cellStyle name="Output 9 2" xfId="33355"/>
    <cellStyle name="Output 9 2 2" xfId="33356"/>
    <cellStyle name="Output 9 2 3" xfId="33357"/>
    <cellStyle name="Output 9 2 4" xfId="52615"/>
    <cellStyle name="Output 9 20" xfId="33358"/>
    <cellStyle name="Output 9 20 2" xfId="33359"/>
    <cellStyle name="Output 9 20 3" xfId="52616"/>
    <cellStyle name="Output 9 20 4" xfId="52617"/>
    <cellStyle name="Output 9 21" xfId="52618"/>
    <cellStyle name="Output 9 22" xfId="52619"/>
    <cellStyle name="Output 9 3" xfId="33360"/>
    <cellStyle name="Output 9 3 2" xfId="33361"/>
    <cellStyle name="Output 9 3 3" xfId="33362"/>
    <cellStyle name="Output 9 3 4" xfId="52620"/>
    <cellStyle name="Output 9 4" xfId="33363"/>
    <cellStyle name="Output 9 4 2" xfId="33364"/>
    <cellStyle name="Output 9 4 3" xfId="33365"/>
    <cellStyle name="Output 9 4 4" xfId="52621"/>
    <cellStyle name="Output 9 5" xfId="33366"/>
    <cellStyle name="Output 9 5 2" xfId="33367"/>
    <cellStyle name="Output 9 5 3" xfId="33368"/>
    <cellStyle name="Output 9 5 4" xfId="52622"/>
    <cellStyle name="Output 9 6" xfId="33369"/>
    <cellStyle name="Output 9 6 2" xfId="33370"/>
    <cellStyle name="Output 9 6 3" xfId="33371"/>
    <cellStyle name="Output 9 6 4" xfId="52623"/>
    <cellStyle name="Output 9 7" xfId="33372"/>
    <cellStyle name="Output 9 7 2" xfId="33373"/>
    <cellStyle name="Output 9 7 3" xfId="33374"/>
    <cellStyle name="Output 9 7 4" xfId="52624"/>
    <cellStyle name="Output 9 8" xfId="33375"/>
    <cellStyle name="Output 9 8 2" xfId="33376"/>
    <cellStyle name="Output 9 8 3" xfId="33377"/>
    <cellStyle name="Output 9 8 4" xfId="52625"/>
    <cellStyle name="Output 9 9" xfId="33378"/>
    <cellStyle name="Output 9 9 2" xfId="33379"/>
    <cellStyle name="Output 9 9 3" xfId="33380"/>
    <cellStyle name="Output 9 9 4" xfId="52626"/>
    <cellStyle name="Percent" xfId="54350" builtinId="5"/>
    <cellStyle name="Percent 2" xfId="33381"/>
    <cellStyle name="Percent 2 2" xfId="33382"/>
    <cellStyle name="Percent 2 3" xfId="33383"/>
    <cellStyle name="Percent 2 4" xfId="33384"/>
    <cellStyle name="Percent 3" xfId="33385"/>
    <cellStyle name="Percent 4" xfId="33386"/>
    <cellStyle name="Percent 4 2" xfId="33387"/>
    <cellStyle name="Percent 5" xfId="33388"/>
    <cellStyle name="Percent 6" xfId="4"/>
    <cellStyle name="rowfield" xfId="33389"/>
    <cellStyle name="SAPBEXaggData" xfId="52627"/>
    <cellStyle name="SAPBEXaggDataEmph" xfId="52628"/>
    <cellStyle name="SAPBEXaggItem" xfId="52629"/>
    <cellStyle name="SAPBEXaggItemX" xfId="52630"/>
    <cellStyle name="SAPBEXchaText" xfId="52631"/>
    <cellStyle name="SAPBEXexcBad7" xfId="52632"/>
    <cellStyle name="SAPBEXexcBad8" xfId="52633"/>
    <cellStyle name="SAPBEXexcBad9" xfId="52634"/>
    <cellStyle name="SAPBEXexcCritical4" xfId="52635"/>
    <cellStyle name="SAPBEXexcCritical5" xfId="52636"/>
    <cellStyle name="SAPBEXexcCritical6" xfId="52637"/>
    <cellStyle name="SAPBEXexcGood1" xfId="52638"/>
    <cellStyle name="SAPBEXexcGood2" xfId="52639"/>
    <cellStyle name="SAPBEXexcGood3" xfId="52640"/>
    <cellStyle name="SAPBEXfilterDrill" xfId="52641"/>
    <cellStyle name="SAPBEXfilterItem" xfId="52642"/>
    <cellStyle name="SAPBEXfilterText" xfId="52643"/>
    <cellStyle name="SAPBEXfilterText 2" xfId="52644"/>
    <cellStyle name="SAPBEXfilterText 3" xfId="52645"/>
    <cellStyle name="SAPBEXfilterText 3 2" xfId="52646"/>
    <cellStyle name="SAPBEXformats" xfId="52647"/>
    <cellStyle name="SAPBEXheaderItem" xfId="52648"/>
    <cellStyle name="SAPBEXheaderItem 2" xfId="52649"/>
    <cellStyle name="SAPBEXheaderItem 3" xfId="52650"/>
    <cellStyle name="SAPBEXheaderItem 3 2" xfId="52651"/>
    <cellStyle name="SAPBEXheaderText" xfId="52652"/>
    <cellStyle name="SAPBEXheaderText 2" xfId="52653"/>
    <cellStyle name="SAPBEXheaderText 3" xfId="52654"/>
    <cellStyle name="SAPBEXheaderText 3 2" xfId="52655"/>
    <cellStyle name="SAPBEXHLevel0" xfId="52656"/>
    <cellStyle name="SAPBEXHLevel0 2" xfId="52657"/>
    <cellStyle name="SAPBEXHLevel0 3" xfId="52658"/>
    <cellStyle name="SAPBEXHLevel0 3 2" xfId="52659"/>
    <cellStyle name="SAPBEXHLevel0X" xfId="52660"/>
    <cellStyle name="SAPBEXHLevel0X 2" xfId="52661"/>
    <cellStyle name="SAPBEXHLevel0X 3" xfId="52662"/>
    <cellStyle name="SAPBEXHLevel0X 3 2" xfId="52663"/>
    <cellStyle name="SAPBEXHLevel1" xfId="52664"/>
    <cellStyle name="SAPBEXHLevel1 2" xfId="52665"/>
    <cellStyle name="SAPBEXHLevel1 3" xfId="52666"/>
    <cellStyle name="SAPBEXHLevel1 3 2" xfId="52667"/>
    <cellStyle name="SAPBEXHLevel1X" xfId="52668"/>
    <cellStyle name="SAPBEXHLevel1X 2" xfId="52669"/>
    <cellStyle name="SAPBEXHLevel1X 3" xfId="52670"/>
    <cellStyle name="SAPBEXHLevel1X 3 2" xfId="52671"/>
    <cellStyle name="SAPBEXHLevel2" xfId="52672"/>
    <cellStyle name="SAPBEXHLevel2 2" xfId="52673"/>
    <cellStyle name="SAPBEXHLevel2 3" xfId="52674"/>
    <cellStyle name="SAPBEXHLevel2 3 2" xfId="52675"/>
    <cellStyle name="SAPBEXHLevel2X" xfId="52676"/>
    <cellStyle name="SAPBEXHLevel2X 2" xfId="52677"/>
    <cellStyle name="SAPBEXHLevel2X 3" xfId="52678"/>
    <cellStyle name="SAPBEXHLevel2X 3 2" xfId="52679"/>
    <cellStyle name="SAPBEXHLevel3" xfId="52680"/>
    <cellStyle name="SAPBEXHLevel3 2" xfId="52681"/>
    <cellStyle name="SAPBEXHLevel3 3" xfId="52682"/>
    <cellStyle name="SAPBEXHLevel3 3 2" xfId="52683"/>
    <cellStyle name="SAPBEXHLevel3X" xfId="52684"/>
    <cellStyle name="SAPBEXHLevel3X 2" xfId="52685"/>
    <cellStyle name="SAPBEXHLevel3X 3" xfId="52686"/>
    <cellStyle name="SAPBEXHLevel3X 3 2" xfId="52687"/>
    <cellStyle name="SAPBEXinputData" xfId="52688"/>
    <cellStyle name="SAPBEXinputData 2" xfId="52689"/>
    <cellStyle name="SAPBEXinputData 3" xfId="52690"/>
    <cellStyle name="SAPBEXinputData 3 2" xfId="52691"/>
    <cellStyle name="SAPBEXresData" xfId="52692"/>
    <cellStyle name="SAPBEXresDataEmph" xfId="52693"/>
    <cellStyle name="SAPBEXresItem" xfId="52694"/>
    <cellStyle name="SAPBEXresItemX" xfId="52695"/>
    <cellStyle name="SAPBEXstdData" xfId="52696"/>
    <cellStyle name="SAPBEXstdDataEmph" xfId="52697"/>
    <cellStyle name="SAPBEXstdItem" xfId="52698"/>
    <cellStyle name="SAPBEXstdItemX" xfId="52699"/>
    <cellStyle name="SAPBEXtitle" xfId="52700"/>
    <cellStyle name="SAPBEXtitle 2" xfId="52701"/>
    <cellStyle name="SAPBEXtitle 2 2" xfId="52702"/>
    <cellStyle name="SAPBEXtitle 3" xfId="52703"/>
    <cellStyle name="SAPBEXtitle 3 2" xfId="52704"/>
    <cellStyle name="SAPBEXundefined" xfId="52705"/>
    <cellStyle name="Sheet Title" xfId="52706"/>
    <cellStyle name="Style 1" xfId="33390"/>
    <cellStyle name="Style 1 2" xfId="33391"/>
    <cellStyle name="Style 1 2 2" xfId="52707"/>
    <cellStyle name="Style 1 3" xfId="33392"/>
    <cellStyle name="Style 1 3 2" xfId="52708"/>
    <cellStyle name="Style 1 4" xfId="52709"/>
    <cellStyle name="Style 2" xfId="52710"/>
    <cellStyle name="Title 10" xfId="33393"/>
    <cellStyle name="Title 10 2" xfId="52711"/>
    <cellStyle name="Title 11" xfId="33394"/>
    <cellStyle name="Title 11 2" xfId="52712"/>
    <cellStyle name="Title 12" xfId="33395"/>
    <cellStyle name="Title 12 10" xfId="33396"/>
    <cellStyle name="Title 12 10 2" xfId="52713"/>
    <cellStyle name="Title 12 11" xfId="33397"/>
    <cellStyle name="Title 12 11 2" xfId="52714"/>
    <cellStyle name="Title 12 12" xfId="33398"/>
    <cellStyle name="Title 12 12 2" xfId="52715"/>
    <cellStyle name="Title 12 13" xfId="33399"/>
    <cellStyle name="Title 12 13 2" xfId="52716"/>
    <cellStyle name="Title 12 14" xfId="33400"/>
    <cellStyle name="Title 12 14 2" xfId="52717"/>
    <cellStyle name="Title 12 15" xfId="33401"/>
    <cellStyle name="Title 12 15 2" xfId="52718"/>
    <cellStyle name="Title 12 16" xfId="33402"/>
    <cellStyle name="Title 12 16 2" xfId="52719"/>
    <cellStyle name="Title 12 17" xfId="33403"/>
    <cellStyle name="Title 12 17 2" xfId="52720"/>
    <cellStyle name="Title 12 18" xfId="33404"/>
    <cellStyle name="Title 12 18 2" xfId="52721"/>
    <cellStyle name="Title 12 19" xfId="33405"/>
    <cellStyle name="Title 12 19 2" xfId="52722"/>
    <cellStyle name="Title 12 2" xfId="33406"/>
    <cellStyle name="Title 12 2 2" xfId="52723"/>
    <cellStyle name="Title 12 20" xfId="33407"/>
    <cellStyle name="Title 12 20 2" xfId="52724"/>
    <cellStyle name="Title 12 21" xfId="33408"/>
    <cellStyle name="Title 12 21 2" xfId="52725"/>
    <cellStyle name="Title 12 22" xfId="33409"/>
    <cellStyle name="Title 12 22 2" xfId="52726"/>
    <cellStyle name="Title 12 23" xfId="33410"/>
    <cellStyle name="Title 12 23 2" xfId="52727"/>
    <cellStyle name="Title 12 24" xfId="33411"/>
    <cellStyle name="Title 12 24 2" xfId="52728"/>
    <cellStyle name="Title 12 25" xfId="33412"/>
    <cellStyle name="Title 12 25 2" xfId="52729"/>
    <cellStyle name="Title 12 26" xfId="33413"/>
    <cellStyle name="Title 12 26 2" xfId="52730"/>
    <cellStyle name="Title 12 27" xfId="33414"/>
    <cellStyle name="Title 12 27 2" xfId="52731"/>
    <cellStyle name="Title 12 28" xfId="33415"/>
    <cellStyle name="Title 12 28 2" xfId="52732"/>
    <cellStyle name="Title 12 29" xfId="33416"/>
    <cellStyle name="Title 12 29 2" xfId="52733"/>
    <cellStyle name="Title 12 3" xfId="33417"/>
    <cellStyle name="Title 12 3 2" xfId="52734"/>
    <cellStyle name="Title 12 30" xfId="33418"/>
    <cellStyle name="Title 12 30 2" xfId="52735"/>
    <cellStyle name="Title 12 31" xfId="52736"/>
    <cellStyle name="Title 12 4" xfId="33419"/>
    <cellStyle name="Title 12 4 2" xfId="52737"/>
    <cellStyle name="Title 12 5" xfId="33420"/>
    <cellStyle name="Title 12 5 2" xfId="52738"/>
    <cellStyle name="Title 12 6" xfId="33421"/>
    <cellStyle name="Title 12 6 2" xfId="52739"/>
    <cellStyle name="Title 12 7" xfId="33422"/>
    <cellStyle name="Title 12 7 2" xfId="52740"/>
    <cellStyle name="Title 12 8" xfId="33423"/>
    <cellStyle name="Title 12 8 2" xfId="52741"/>
    <cellStyle name="Title 12 9" xfId="33424"/>
    <cellStyle name="Title 12 9 2" xfId="52742"/>
    <cellStyle name="Title 13" xfId="33425"/>
    <cellStyle name="Title 13 2" xfId="52743"/>
    <cellStyle name="Title 14" xfId="33426"/>
    <cellStyle name="Title 14 2" xfId="52744"/>
    <cellStyle name="Title 15" xfId="33427"/>
    <cellStyle name="Title 15 2" xfId="52745"/>
    <cellStyle name="Title 16" xfId="33428"/>
    <cellStyle name="Title 17" xfId="33429"/>
    <cellStyle name="Title 18" xfId="33430"/>
    <cellStyle name="Title 2" xfId="33431"/>
    <cellStyle name="Title 2 10" xfId="33432"/>
    <cellStyle name="Title 2 11" xfId="33433"/>
    <cellStyle name="Title 2 2" xfId="33434"/>
    <cellStyle name="Title 2 2 2" xfId="52746"/>
    <cellStyle name="Title 2 3" xfId="33435"/>
    <cellStyle name="Title 2 3 2" xfId="52747"/>
    <cellStyle name="Title 2 4" xfId="33436"/>
    <cellStyle name="Title 2 4 2" xfId="52748"/>
    <cellStyle name="Title 2 5" xfId="33437"/>
    <cellStyle name="Title 2 5 2" xfId="52749"/>
    <cellStyle name="Title 2 6" xfId="33438"/>
    <cellStyle name="Title 2 6 2" xfId="52750"/>
    <cellStyle name="Title 2 7" xfId="33439"/>
    <cellStyle name="Title 2 7 2" xfId="52751"/>
    <cellStyle name="Title 2 8" xfId="33440"/>
    <cellStyle name="Title 2 8 2" xfId="52752"/>
    <cellStyle name="Title 2 9" xfId="33441"/>
    <cellStyle name="Title 3" xfId="33442"/>
    <cellStyle name="Title 3 2" xfId="33443"/>
    <cellStyle name="Title 3 2 2" xfId="52753"/>
    <cellStyle name="Title 3 3" xfId="52754"/>
    <cellStyle name="Title 4" xfId="33444"/>
    <cellStyle name="Title 4 2" xfId="33445"/>
    <cellStyle name="Title 4 2 2" xfId="52755"/>
    <cellStyle name="Title 4 3" xfId="52756"/>
    <cellStyle name="Title 5" xfId="33446"/>
    <cellStyle name="Title 5 2" xfId="33447"/>
    <cellStyle name="Title 5 2 2" xfId="52757"/>
    <cellStyle name="Title 5 3" xfId="52758"/>
    <cellStyle name="Title 6" xfId="33448"/>
    <cellStyle name="Title 6 2" xfId="33449"/>
    <cellStyle name="Title 6 2 2" xfId="52759"/>
    <cellStyle name="Title 6 3" xfId="52760"/>
    <cellStyle name="Title 7" xfId="33450"/>
    <cellStyle name="Title 7 10" xfId="33451"/>
    <cellStyle name="Title 7 10 2" xfId="52761"/>
    <cellStyle name="Title 7 11" xfId="33452"/>
    <cellStyle name="Title 7 11 2" xfId="52762"/>
    <cellStyle name="Title 7 12" xfId="52763"/>
    <cellStyle name="Title 7 2" xfId="33453"/>
    <cellStyle name="Title 7 2 2" xfId="52764"/>
    <cellStyle name="Title 7 3" xfId="33454"/>
    <cellStyle name="Title 7 3 2" xfId="52765"/>
    <cellStyle name="Title 7 4" xfId="33455"/>
    <cellStyle name="Title 7 4 2" xfId="52766"/>
    <cellStyle name="Title 7 5" xfId="33456"/>
    <cellStyle name="Title 7 5 2" xfId="52767"/>
    <cellStyle name="Title 7 6" xfId="33457"/>
    <cellStyle name="Title 7 6 2" xfId="52768"/>
    <cellStyle name="Title 7 7" xfId="33458"/>
    <cellStyle name="Title 7 7 2" xfId="52769"/>
    <cellStyle name="Title 7 8" xfId="33459"/>
    <cellStyle name="Title 7 8 2" xfId="52770"/>
    <cellStyle name="Title 7 9" xfId="33460"/>
    <cellStyle name="Title 7 9 2" xfId="52771"/>
    <cellStyle name="Title 8" xfId="33461"/>
    <cellStyle name="Title 8 2" xfId="52772"/>
    <cellStyle name="Title 9" xfId="33462"/>
    <cellStyle name="Title 9 2" xfId="52773"/>
    <cellStyle name="Total 10" xfId="33463"/>
    <cellStyle name="Total 10 10" xfId="33464"/>
    <cellStyle name="Total 10 10 2" xfId="33465"/>
    <cellStyle name="Total 10 10 3" xfId="33466"/>
    <cellStyle name="Total 10 10 4" xfId="52774"/>
    <cellStyle name="Total 10 11" xfId="33467"/>
    <cellStyle name="Total 10 11 2" xfId="33468"/>
    <cellStyle name="Total 10 11 3" xfId="33469"/>
    <cellStyle name="Total 10 11 4" xfId="52775"/>
    <cellStyle name="Total 10 12" xfId="33470"/>
    <cellStyle name="Total 10 12 2" xfId="33471"/>
    <cellStyle name="Total 10 12 3" xfId="33472"/>
    <cellStyle name="Total 10 12 4" xfId="52776"/>
    <cellStyle name="Total 10 13" xfId="33473"/>
    <cellStyle name="Total 10 13 2" xfId="33474"/>
    <cellStyle name="Total 10 13 3" xfId="33475"/>
    <cellStyle name="Total 10 13 4" xfId="52777"/>
    <cellStyle name="Total 10 14" xfId="33476"/>
    <cellStyle name="Total 10 14 2" xfId="33477"/>
    <cellStyle name="Total 10 14 3" xfId="33478"/>
    <cellStyle name="Total 10 14 4" xfId="52778"/>
    <cellStyle name="Total 10 15" xfId="33479"/>
    <cellStyle name="Total 10 15 2" xfId="33480"/>
    <cellStyle name="Total 10 15 3" xfId="33481"/>
    <cellStyle name="Total 10 15 4" xfId="52779"/>
    <cellStyle name="Total 10 16" xfId="33482"/>
    <cellStyle name="Total 10 16 2" xfId="33483"/>
    <cellStyle name="Total 10 16 3" xfId="33484"/>
    <cellStyle name="Total 10 16 4" xfId="52780"/>
    <cellStyle name="Total 10 17" xfId="33485"/>
    <cellStyle name="Total 10 17 2" xfId="33486"/>
    <cellStyle name="Total 10 17 3" xfId="33487"/>
    <cellStyle name="Total 10 17 4" xfId="52781"/>
    <cellStyle name="Total 10 18" xfId="33488"/>
    <cellStyle name="Total 10 18 2" xfId="33489"/>
    <cellStyle name="Total 10 18 3" xfId="33490"/>
    <cellStyle name="Total 10 18 4" xfId="52782"/>
    <cellStyle name="Total 10 19" xfId="33491"/>
    <cellStyle name="Total 10 19 2" xfId="33492"/>
    <cellStyle name="Total 10 19 3" xfId="33493"/>
    <cellStyle name="Total 10 19 4" xfId="52783"/>
    <cellStyle name="Total 10 2" xfId="33494"/>
    <cellStyle name="Total 10 2 2" xfId="33495"/>
    <cellStyle name="Total 10 2 3" xfId="33496"/>
    <cellStyle name="Total 10 2 4" xfId="52784"/>
    <cellStyle name="Total 10 20" xfId="33497"/>
    <cellStyle name="Total 10 20 2" xfId="33498"/>
    <cellStyle name="Total 10 20 3" xfId="52785"/>
    <cellStyle name="Total 10 20 4" xfId="52786"/>
    <cellStyle name="Total 10 21" xfId="52787"/>
    <cellStyle name="Total 10 22" xfId="52788"/>
    <cellStyle name="Total 10 3" xfId="33499"/>
    <cellStyle name="Total 10 3 2" xfId="33500"/>
    <cellStyle name="Total 10 3 3" xfId="33501"/>
    <cellStyle name="Total 10 3 4" xfId="52789"/>
    <cellStyle name="Total 10 4" xfId="33502"/>
    <cellStyle name="Total 10 4 2" xfId="33503"/>
    <cellStyle name="Total 10 4 3" xfId="33504"/>
    <cellStyle name="Total 10 4 4" xfId="52790"/>
    <cellStyle name="Total 10 5" xfId="33505"/>
    <cellStyle name="Total 10 5 2" xfId="33506"/>
    <cellStyle name="Total 10 5 3" xfId="33507"/>
    <cellStyle name="Total 10 5 4" xfId="52791"/>
    <cellStyle name="Total 10 6" xfId="33508"/>
    <cellStyle name="Total 10 6 2" xfId="33509"/>
    <cellStyle name="Total 10 6 3" xfId="33510"/>
    <cellStyle name="Total 10 6 4" xfId="52792"/>
    <cellStyle name="Total 10 7" xfId="33511"/>
    <cellStyle name="Total 10 7 2" xfId="33512"/>
    <cellStyle name="Total 10 7 3" xfId="33513"/>
    <cellStyle name="Total 10 7 4" xfId="52793"/>
    <cellStyle name="Total 10 8" xfId="33514"/>
    <cellStyle name="Total 10 8 2" xfId="33515"/>
    <cellStyle name="Total 10 8 3" xfId="33516"/>
    <cellStyle name="Total 10 8 4" xfId="52794"/>
    <cellStyle name="Total 10 9" xfId="33517"/>
    <cellStyle name="Total 10 9 2" xfId="33518"/>
    <cellStyle name="Total 10 9 3" xfId="33519"/>
    <cellStyle name="Total 10 9 4" xfId="52795"/>
    <cellStyle name="Total 11" xfId="33520"/>
    <cellStyle name="Total 11 10" xfId="33521"/>
    <cellStyle name="Total 11 10 2" xfId="33522"/>
    <cellStyle name="Total 11 10 3" xfId="33523"/>
    <cellStyle name="Total 11 10 4" xfId="52796"/>
    <cellStyle name="Total 11 11" xfId="33524"/>
    <cellStyle name="Total 11 11 2" xfId="33525"/>
    <cellStyle name="Total 11 11 3" xfId="33526"/>
    <cellStyle name="Total 11 11 4" xfId="52797"/>
    <cellStyle name="Total 11 12" xfId="33527"/>
    <cellStyle name="Total 11 12 2" xfId="33528"/>
    <cellStyle name="Total 11 12 3" xfId="33529"/>
    <cellStyle name="Total 11 12 4" xfId="52798"/>
    <cellStyle name="Total 11 13" xfId="33530"/>
    <cellStyle name="Total 11 13 2" xfId="33531"/>
    <cellStyle name="Total 11 13 3" xfId="33532"/>
    <cellStyle name="Total 11 13 4" xfId="52799"/>
    <cellStyle name="Total 11 14" xfId="33533"/>
    <cellStyle name="Total 11 14 2" xfId="33534"/>
    <cellStyle name="Total 11 14 3" xfId="33535"/>
    <cellStyle name="Total 11 14 4" xfId="52800"/>
    <cellStyle name="Total 11 15" xfId="33536"/>
    <cellStyle name="Total 11 15 2" xfId="33537"/>
    <cellStyle name="Total 11 15 3" xfId="33538"/>
    <cellStyle name="Total 11 15 4" xfId="52801"/>
    <cellStyle name="Total 11 16" xfId="33539"/>
    <cellStyle name="Total 11 16 2" xfId="33540"/>
    <cellStyle name="Total 11 16 3" xfId="33541"/>
    <cellStyle name="Total 11 16 4" xfId="52802"/>
    <cellStyle name="Total 11 17" xfId="33542"/>
    <cellStyle name="Total 11 17 2" xfId="33543"/>
    <cellStyle name="Total 11 17 3" xfId="33544"/>
    <cellStyle name="Total 11 17 4" xfId="52803"/>
    <cellStyle name="Total 11 18" xfId="33545"/>
    <cellStyle name="Total 11 18 2" xfId="33546"/>
    <cellStyle name="Total 11 18 3" xfId="33547"/>
    <cellStyle name="Total 11 18 4" xfId="52804"/>
    <cellStyle name="Total 11 19" xfId="33548"/>
    <cellStyle name="Total 11 19 2" xfId="33549"/>
    <cellStyle name="Total 11 19 3" xfId="33550"/>
    <cellStyle name="Total 11 19 4" xfId="52805"/>
    <cellStyle name="Total 11 2" xfId="33551"/>
    <cellStyle name="Total 11 2 2" xfId="33552"/>
    <cellStyle name="Total 11 2 3" xfId="33553"/>
    <cellStyle name="Total 11 2 4" xfId="52806"/>
    <cellStyle name="Total 11 20" xfId="33554"/>
    <cellStyle name="Total 11 20 2" xfId="33555"/>
    <cellStyle name="Total 11 20 3" xfId="52807"/>
    <cellStyle name="Total 11 20 4" xfId="52808"/>
    <cellStyle name="Total 11 21" xfId="52809"/>
    <cellStyle name="Total 11 22" xfId="52810"/>
    <cellStyle name="Total 11 3" xfId="33556"/>
    <cellStyle name="Total 11 3 2" xfId="33557"/>
    <cellStyle name="Total 11 3 3" xfId="33558"/>
    <cellStyle name="Total 11 3 4" xfId="52811"/>
    <cellStyle name="Total 11 4" xfId="33559"/>
    <cellStyle name="Total 11 4 2" xfId="33560"/>
    <cellStyle name="Total 11 4 3" xfId="33561"/>
    <cellStyle name="Total 11 4 4" xfId="52812"/>
    <cellStyle name="Total 11 5" xfId="33562"/>
    <cellStyle name="Total 11 5 2" xfId="33563"/>
    <cellStyle name="Total 11 5 3" xfId="33564"/>
    <cellStyle name="Total 11 5 4" xfId="52813"/>
    <cellStyle name="Total 11 6" xfId="33565"/>
    <cellStyle name="Total 11 6 2" xfId="33566"/>
    <cellStyle name="Total 11 6 3" xfId="33567"/>
    <cellStyle name="Total 11 6 4" xfId="52814"/>
    <cellStyle name="Total 11 7" xfId="33568"/>
    <cellStyle name="Total 11 7 2" xfId="33569"/>
    <cellStyle name="Total 11 7 3" xfId="33570"/>
    <cellStyle name="Total 11 7 4" xfId="52815"/>
    <cellStyle name="Total 11 8" xfId="33571"/>
    <cellStyle name="Total 11 8 2" xfId="33572"/>
    <cellStyle name="Total 11 8 3" xfId="33573"/>
    <cellStyle name="Total 11 8 4" xfId="52816"/>
    <cellStyle name="Total 11 9" xfId="33574"/>
    <cellStyle name="Total 11 9 2" xfId="33575"/>
    <cellStyle name="Total 11 9 3" xfId="33576"/>
    <cellStyle name="Total 11 9 4" xfId="52817"/>
    <cellStyle name="Total 12" xfId="33577"/>
    <cellStyle name="Total 12 10" xfId="33578"/>
    <cellStyle name="Total 12 10 10" xfId="33579"/>
    <cellStyle name="Total 12 10 10 2" xfId="33580"/>
    <cellStyle name="Total 12 10 10 3" xfId="33581"/>
    <cellStyle name="Total 12 10 10 4" xfId="52818"/>
    <cellStyle name="Total 12 10 11" xfId="33582"/>
    <cellStyle name="Total 12 10 11 2" xfId="33583"/>
    <cellStyle name="Total 12 10 11 3" xfId="33584"/>
    <cellStyle name="Total 12 10 11 4" xfId="52819"/>
    <cellStyle name="Total 12 10 12" xfId="33585"/>
    <cellStyle name="Total 12 10 12 2" xfId="33586"/>
    <cellStyle name="Total 12 10 12 3" xfId="33587"/>
    <cellStyle name="Total 12 10 12 4" xfId="52820"/>
    <cellStyle name="Total 12 10 13" xfId="33588"/>
    <cellStyle name="Total 12 10 13 2" xfId="33589"/>
    <cellStyle name="Total 12 10 13 3" xfId="33590"/>
    <cellStyle name="Total 12 10 13 4" xfId="52821"/>
    <cellStyle name="Total 12 10 14" xfId="33591"/>
    <cellStyle name="Total 12 10 14 2" xfId="33592"/>
    <cellStyle name="Total 12 10 14 3" xfId="33593"/>
    <cellStyle name="Total 12 10 14 4" xfId="52822"/>
    <cellStyle name="Total 12 10 15" xfId="33594"/>
    <cellStyle name="Total 12 10 15 2" xfId="33595"/>
    <cellStyle name="Total 12 10 15 3" xfId="33596"/>
    <cellStyle name="Total 12 10 15 4" xfId="52823"/>
    <cellStyle name="Total 12 10 16" xfId="33597"/>
    <cellStyle name="Total 12 10 16 2" xfId="33598"/>
    <cellStyle name="Total 12 10 16 3" xfId="33599"/>
    <cellStyle name="Total 12 10 16 4" xfId="52824"/>
    <cellStyle name="Total 12 10 17" xfId="33600"/>
    <cellStyle name="Total 12 10 17 2" xfId="33601"/>
    <cellStyle name="Total 12 10 17 3" xfId="33602"/>
    <cellStyle name="Total 12 10 17 4" xfId="52825"/>
    <cellStyle name="Total 12 10 18" xfId="33603"/>
    <cellStyle name="Total 12 10 18 2" xfId="33604"/>
    <cellStyle name="Total 12 10 18 3" xfId="33605"/>
    <cellStyle name="Total 12 10 18 4" xfId="52826"/>
    <cellStyle name="Total 12 10 19" xfId="33606"/>
    <cellStyle name="Total 12 10 19 2" xfId="33607"/>
    <cellStyle name="Total 12 10 19 3" xfId="33608"/>
    <cellStyle name="Total 12 10 19 4" xfId="52827"/>
    <cellStyle name="Total 12 10 2" xfId="33609"/>
    <cellStyle name="Total 12 10 2 2" xfId="33610"/>
    <cellStyle name="Total 12 10 2 3" xfId="33611"/>
    <cellStyle name="Total 12 10 2 4" xfId="52828"/>
    <cellStyle name="Total 12 10 20" xfId="33612"/>
    <cellStyle name="Total 12 10 20 2" xfId="33613"/>
    <cellStyle name="Total 12 10 20 3" xfId="52829"/>
    <cellStyle name="Total 12 10 20 4" xfId="52830"/>
    <cellStyle name="Total 12 10 21" xfId="52831"/>
    <cellStyle name="Total 12 10 22" xfId="52832"/>
    <cellStyle name="Total 12 10 3" xfId="33614"/>
    <cellStyle name="Total 12 10 3 2" xfId="33615"/>
    <cellStyle name="Total 12 10 3 3" xfId="33616"/>
    <cellStyle name="Total 12 10 3 4" xfId="52833"/>
    <cellStyle name="Total 12 10 4" xfId="33617"/>
    <cellStyle name="Total 12 10 4 2" xfId="33618"/>
    <cellStyle name="Total 12 10 4 3" xfId="33619"/>
    <cellStyle name="Total 12 10 4 4" xfId="52834"/>
    <cellStyle name="Total 12 10 5" xfId="33620"/>
    <cellStyle name="Total 12 10 5 2" xfId="33621"/>
    <cellStyle name="Total 12 10 5 3" xfId="33622"/>
    <cellStyle name="Total 12 10 5 4" xfId="52835"/>
    <cellStyle name="Total 12 10 6" xfId="33623"/>
    <cellStyle name="Total 12 10 6 2" xfId="33624"/>
    <cellStyle name="Total 12 10 6 3" xfId="33625"/>
    <cellStyle name="Total 12 10 6 4" xfId="52836"/>
    <cellStyle name="Total 12 10 7" xfId="33626"/>
    <cellStyle name="Total 12 10 7 2" xfId="33627"/>
    <cellStyle name="Total 12 10 7 3" xfId="33628"/>
    <cellStyle name="Total 12 10 7 4" xfId="52837"/>
    <cellStyle name="Total 12 10 8" xfId="33629"/>
    <cellStyle name="Total 12 10 8 2" xfId="33630"/>
    <cellStyle name="Total 12 10 8 3" xfId="33631"/>
    <cellStyle name="Total 12 10 8 4" xfId="52838"/>
    <cellStyle name="Total 12 10 9" xfId="33632"/>
    <cellStyle name="Total 12 10 9 2" xfId="33633"/>
    <cellStyle name="Total 12 10 9 3" xfId="33634"/>
    <cellStyle name="Total 12 10 9 4" xfId="52839"/>
    <cellStyle name="Total 12 11" xfId="33635"/>
    <cellStyle name="Total 12 11 10" xfId="33636"/>
    <cellStyle name="Total 12 11 10 2" xfId="33637"/>
    <cellStyle name="Total 12 11 10 3" xfId="33638"/>
    <cellStyle name="Total 12 11 10 4" xfId="52840"/>
    <cellStyle name="Total 12 11 11" xfId="33639"/>
    <cellStyle name="Total 12 11 11 2" xfId="33640"/>
    <cellStyle name="Total 12 11 11 3" xfId="33641"/>
    <cellStyle name="Total 12 11 11 4" xfId="52841"/>
    <cellStyle name="Total 12 11 12" xfId="33642"/>
    <cellStyle name="Total 12 11 12 2" xfId="33643"/>
    <cellStyle name="Total 12 11 12 3" xfId="33644"/>
    <cellStyle name="Total 12 11 12 4" xfId="52842"/>
    <cellStyle name="Total 12 11 13" xfId="33645"/>
    <cellStyle name="Total 12 11 13 2" xfId="33646"/>
    <cellStyle name="Total 12 11 13 3" xfId="33647"/>
    <cellStyle name="Total 12 11 13 4" xfId="52843"/>
    <cellStyle name="Total 12 11 14" xfId="33648"/>
    <cellStyle name="Total 12 11 14 2" xfId="33649"/>
    <cellStyle name="Total 12 11 14 3" xfId="33650"/>
    <cellStyle name="Total 12 11 14 4" xfId="52844"/>
    <cellStyle name="Total 12 11 15" xfId="33651"/>
    <cellStyle name="Total 12 11 15 2" xfId="33652"/>
    <cellStyle name="Total 12 11 15 3" xfId="33653"/>
    <cellStyle name="Total 12 11 15 4" xfId="52845"/>
    <cellStyle name="Total 12 11 16" xfId="33654"/>
    <cellStyle name="Total 12 11 16 2" xfId="33655"/>
    <cellStyle name="Total 12 11 16 3" xfId="33656"/>
    <cellStyle name="Total 12 11 16 4" xfId="52846"/>
    <cellStyle name="Total 12 11 17" xfId="33657"/>
    <cellStyle name="Total 12 11 17 2" xfId="33658"/>
    <cellStyle name="Total 12 11 17 3" xfId="33659"/>
    <cellStyle name="Total 12 11 17 4" xfId="52847"/>
    <cellStyle name="Total 12 11 18" xfId="33660"/>
    <cellStyle name="Total 12 11 18 2" xfId="33661"/>
    <cellStyle name="Total 12 11 18 3" xfId="33662"/>
    <cellStyle name="Total 12 11 18 4" xfId="52848"/>
    <cellStyle name="Total 12 11 19" xfId="33663"/>
    <cellStyle name="Total 12 11 19 2" xfId="33664"/>
    <cellStyle name="Total 12 11 19 3" xfId="33665"/>
    <cellStyle name="Total 12 11 19 4" xfId="52849"/>
    <cellStyle name="Total 12 11 2" xfId="33666"/>
    <cellStyle name="Total 12 11 2 2" xfId="33667"/>
    <cellStyle name="Total 12 11 2 3" xfId="33668"/>
    <cellStyle name="Total 12 11 2 4" xfId="52850"/>
    <cellStyle name="Total 12 11 20" xfId="33669"/>
    <cellStyle name="Total 12 11 20 2" xfId="33670"/>
    <cellStyle name="Total 12 11 20 3" xfId="52851"/>
    <cellStyle name="Total 12 11 20 4" xfId="52852"/>
    <cellStyle name="Total 12 11 21" xfId="52853"/>
    <cellStyle name="Total 12 11 22" xfId="52854"/>
    <cellStyle name="Total 12 11 3" xfId="33671"/>
    <cellStyle name="Total 12 11 3 2" xfId="33672"/>
    <cellStyle name="Total 12 11 3 3" xfId="33673"/>
    <cellStyle name="Total 12 11 3 4" xfId="52855"/>
    <cellStyle name="Total 12 11 4" xfId="33674"/>
    <cellStyle name="Total 12 11 4 2" xfId="33675"/>
    <cellStyle name="Total 12 11 4 3" xfId="33676"/>
    <cellStyle name="Total 12 11 4 4" xfId="52856"/>
    <cellStyle name="Total 12 11 5" xfId="33677"/>
    <cellStyle name="Total 12 11 5 2" xfId="33678"/>
    <cellStyle name="Total 12 11 5 3" xfId="33679"/>
    <cellStyle name="Total 12 11 5 4" xfId="52857"/>
    <cellStyle name="Total 12 11 6" xfId="33680"/>
    <cellStyle name="Total 12 11 6 2" xfId="33681"/>
    <cellStyle name="Total 12 11 6 3" xfId="33682"/>
    <cellStyle name="Total 12 11 6 4" xfId="52858"/>
    <cellStyle name="Total 12 11 7" xfId="33683"/>
    <cellStyle name="Total 12 11 7 2" xfId="33684"/>
    <cellStyle name="Total 12 11 7 3" xfId="33685"/>
    <cellStyle name="Total 12 11 7 4" xfId="52859"/>
    <cellStyle name="Total 12 11 8" xfId="33686"/>
    <cellStyle name="Total 12 11 8 2" xfId="33687"/>
    <cellStyle name="Total 12 11 8 3" xfId="33688"/>
    <cellStyle name="Total 12 11 8 4" xfId="52860"/>
    <cellStyle name="Total 12 11 9" xfId="33689"/>
    <cellStyle name="Total 12 11 9 2" xfId="33690"/>
    <cellStyle name="Total 12 11 9 3" xfId="33691"/>
    <cellStyle name="Total 12 11 9 4" xfId="52861"/>
    <cellStyle name="Total 12 12" xfId="33692"/>
    <cellStyle name="Total 12 12 10" xfId="33693"/>
    <cellStyle name="Total 12 12 10 2" xfId="33694"/>
    <cellStyle name="Total 12 12 10 3" xfId="33695"/>
    <cellStyle name="Total 12 12 10 4" xfId="52862"/>
    <cellStyle name="Total 12 12 11" xfId="33696"/>
    <cellStyle name="Total 12 12 11 2" xfId="33697"/>
    <cellStyle name="Total 12 12 11 3" xfId="33698"/>
    <cellStyle name="Total 12 12 11 4" xfId="52863"/>
    <cellStyle name="Total 12 12 12" xfId="33699"/>
    <cellStyle name="Total 12 12 12 2" xfId="33700"/>
    <cellStyle name="Total 12 12 12 3" xfId="33701"/>
    <cellStyle name="Total 12 12 12 4" xfId="52864"/>
    <cellStyle name="Total 12 12 13" xfId="33702"/>
    <cellStyle name="Total 12 12 13 2" xfId="33703"/>
    <cellStyle name="Total 12 12 13 3" xfId="33704"/>
    <cellStyle name="Total 12 12 13 4" xfId="52865"/>
    <cellStyle name="Total 12 12 14" xfId="33705"/>
    <cellStyle name="Total 12 12 14 2" xfId="33706"/>
    <cellStyle name="Total 12 12 14 3" xfId="33707"/>
    <cellStyle name="Total 12 12 14 4" xfId="52866"/>
    <cellStyle name="Total 12 12 15" xfId="33708"/>
    <cellStyle name="Total 12 12 15 2" xfId="33709"/>
    <cellStyle name="Total 12 12 15 3" xfId="33710"/>
    <cellStyle name="Total 12 12 15 4" xfId="52867"/>
    <cellStyle name="Total 12 12 16" xfId="33711"/>
    <cellStyle name="Total 12 12 16 2" xfId="33712"/>
    <cellStyle name="Total 12 12 16 3" xfId="33713"/>
    <cellStyle name="Total 12 12 16 4" xfId="52868"/>
    <cellStyle name="Total 12 12 17" xfId="33714"/>
    <cellStyle name="Total 12 12 17 2" xfId="33715"/>
    <cellStyle name="Total 12 12 17 3" xfId="33716"/>
    <cellStyle name="Total 12 12 17 4" xfId="52869"/>
    <cellStyle name="Total 12 12 18" xfId="33717"/>
    <cellStyle name="Total 12 12 18 2" xfId="33718"/>
    <cellStyle name="Total 12 12 18 3" xfId="33719"/>
    <cellStyle name="Total 12 12 18 4" xfId="52870"/>
    <cellStyle name="Total 12 12 19" xfId="33720"/>
    <cellStyle name="Total 12 12 19 2" xfId="33721"/>
    <cellStyle name="Total 12 12 19 3" xfId="33722"/>
    <cellStyle name="Total 12 12 19 4" xfId="52871"/>
    <cellStyle name="Total 12 12 2" xfId="33723"/>
    <cellStyle name="Total 12 12 2 2" xfId="33724"/>
    <cellStyle name="Total 12 12 2 3" xfId="33725"/>
    <cellStyle name="Total 12 12 2 4" xfId="52872"/>
    <cellStyle name="Total 12 12 20" xfId="33726"/>
    <cellStyle name="Total 12 12 20 2" xfId="33727"/>
    <cellStyle name="Total 12 12 20 3" xfId="52873"/>
    <cellStyle name="Total 12 12 20 4" xfId="52874"/>
    <cellStyle name="Total 12 12 21" xfId="52875"/>
    <cellStyle name="Total 12 12 22" xfId="52876"/>
    <cellStyle name="Total 12 12 3" xfId="33728"/>
    <cellStyle name="Total 12 12 3 2" xfId="33729"/>
    <cellStyle name="Total 12 12 3 3" xfId="33730"/>
    <cellStyle name="Total 12 12 3 4" xfId="52877"/>
    <cellStyle name="Total 12 12 4" xfId="33731"/>
    <cellStyle name="Total 12 12 4 2" xfId="33732"/>
    <cellStyle name="Total 12 12 4 3" xfId="33733"/>
    <cellStyle name="Total 12 12 4 4" xfId="52878"/>
    <cellStyle name="Total 12 12 5" xfId="33734"/>
    <cellStyle name="Total 12 12 5 2" xfId="33735"/>
    <cellStyle name="Total 12 12 5 3" xfId="33736"/>
    <cellStyle name="Total 12 12 5 4" xfId="52879"/>
    <cellStyle name="Total 12 12 6" xfId="33737"/>
    <cellStyle name="Total 12 12 6 2" xfId="33738"/>
    <cellStyle name="Total 12 12 6 3" xfId="33739"/>
    <cellStyle name="Total 12 12 6 4" xfId="52880"/>
    <cellStyle name="Total 12 12 7" xfId="33740"/>
    <cellStyle name="Total 12 12 7 2" xfId="33741"/>
    <cellStyle name="Total 12 12 7 3" xfId="33742"/>
    <cellStyle name="Total 12 12 7 4" xfId="52881"/>
    <cellStyle name="Total 12 12 8" xfId="33743"/>
    <cellStyle name="Total 12 12 8 2" xfId="33744"/>
    <cellStyle name="Total 12 12 8 3" xfId="33745"/>
    <cellStyle name="Total 12 12 8 4" xfId="52882"/>
    <cellStyle name="Total 12 12 9" xfId="33746"/>
    <cellStyle name="Total 12 12 9 2" xfId="33747"/>
    <cellStyle name="Total 12 12 9 3" xfId="33748"/>
    <cellStyle name="Total 12 12 9 4" xfId="52883"/>
    <cellStyle name="Total 12 13" xfId="33749"/>
    <cellStyle name="Total 12 13 10" xfId="33750"/>
    <cellStyle name="Total 12 13 10 2" xfId="33751"/>
    <cellStyle name="Total 12 13 10 3" xfId="33752"/>
    <cellStyle name="Total 12 13 10 4" xfId="52884"/>
    <cellStyle name="Total 12 13 11" xfId="33753"/>
    <cellStyle name="Total 12 13 11 2" xfId="33754"/>
    <cellStyle name="Total 12 13 11 3" xfId="33755"/>
    <cellStyle name="Total 12 13 11 4" xfId="52885"/>
    <cellStyle name="Total 12 13 12" xfId="33756"/>
    <cellStyle name="Total 12 13 12 2" xfId="33757"/>
    <cellStyle name="Total 12 13 12 3" xfId="33758"/>
    <cellStyle name="Total 12 13 12 4" xfId="52886"/>
    <cellStyle name="Total 12 13 13" xfId="33759"/>
    <cellStyle name="Total 12 13 13 2" xfId="33760"/>
    <cellStyle name="Total 12 13 13 3" xfId="33761"/>
    <cellStyle name="Total 12 13 13 4" xfId="52887"/>
    <cellStyle name="Total 12 13 14" xfId="33762"/>
    <cellStyle name="Total 12 13 14 2" xfId="33763"/>
    <cellStyle name="Total 12 13 14 3" xfId="33764"/>
    <cellStyle name="Total 12 13 14 4" xfId="52888"/>
    <cellStyle name="Total 12 13 15" xfId="33765"/>
    <cellStyle name="Total 12 13 15 2" xfId="33766"/>
    <cellStyle name="Total 12 13 15 3" xfId="33767"/>
    <cellStyle name="Total 12 13 15 4" xfId="52889"/>
    <cellStyle name="Total 12 13 16" xfId="33768"/>
    <cellStyle name="Total 12 13 16 2" xfId="33769"/>
    <cellStyle name="Total 12 13 16 3" xfId="33770"/>
    <cellStyle name="Total 12 13 16 4" xfId="52890"/>
    <cellStyle name="Total 12 13 17" xfId="33771"/>
    <cellStyle name="Total 12 13 17 2" xfId="33772"/>
    <cellStyle name="Total 12 13 17 3" xfId="33773"/>
    <cellStyle name="Total 12 13 17 4" xfId="52891"/>
    <cellStyle name="Total 12 13 18" xfId="33774"/>
    <cellStyle name="Total 12 13 18 2" xfId="33775"/>
    <cellStyle name="Total 12 13 18 3" xfId="33776"/>
    <cellStyle name="Total 12 13 18 4" xfId="52892"/>
    <cellStyle name="Total 12 13 19" xfId="33777"/>
    <cellStyle name="Total 12 13 19 2" xfId="33778"/>
    <cellStyle name="Total 12 13 19 3" xfId="33779"/>
    <cellStyle name="Total 12 13 19 4" xfId="52893"/>
    <cellStyle name="Total 12 13 2" xfId="33780"/>
    <cellStyle name="Total 12 13 2 2" xfId="33781"/>
    <cellStyle name="Total 12 13 2 3" xfId="33782"/>
    <cellStyle name="Total 12 13 2 4" xfId="52894"/>
    <cellStyle name="Total 12 13 20" xfId="33783"/>
    <cellStyle name="Total 12 13 20 2" xfId="33784"/>
    <cellStyle name="Total 12 13 20 3" xfId="52895"/>
    <cellStyle name="Total 12 13 20 4" xfId="52896"/>
    <cellStyle name="Total 12 13 21" xfId="52897"/>
    <cellStyle name="Total 12 13 22" xfId="52898"/>
    <cellStyle name="Total 12 13 3" xfId="33785"/>
    <cellStyle name="Total 12 13 3 2" xfId="33786"/>
    <cellStyle name="Total 12 13 3 3" xfId="33787"/>
    <cellStyle name="Total 12 13 3 4" xfId="52899"/>
    <cellStyle name="Total 12 13 4" xfId="33788"/>
    <cellStyle name="Total 12 13 4 2" xfId="33789"/>
    <cellStyle name="Total 12 13 4 3" xfId="33790"/>
    <cellStyle name="Total 12 13 4 4" xfId="52900"/>
    <cellStyle name="Total 12 13 5" xfId="33791"/>
    <cellStyle name="Total 12 13 5 2" xfId="33792"/>
    <cellStyle name="Total 12 13 5 3" xfId="33793"/>
    <cellStyle name="Total 12 13 5 4" xfId="52901"/>
    <cellStyle name="Total 12 13 6" xfId="33794"/>
    <cellStyle name="Total 12 13 6 2" xfId="33795"/>
    <cellStyle name="Total 12 13 6 3" xfId="33796"/>
    <cellStyle name="Total 12 13 6 4" xfId="52902"/>
    <cellStyle name="Total 12 13 7" xfId="33797"/>
    <cellStyle name="Total 12 13 7 2" xfId="33798"/>
    <cellStyle name="Total 12 13 7 3" xfId="33799"/>
    <cellStyle name="Total 12 13 7 4" xfId="52903"/>
    <cellStyle name="Total 12 13 8" xfId="33800"/>
    <cellStyle name="Total 12 13 8 2" xfId="33801"/>
    <cellStyle name="Total 12 13 8 3" xfId="33802"/>
    <cellStyle name="Total 12 13 8 4" xfId="52904"/>
    <cellStyle name="Total 12 13 9" xfId="33803"/>
    <cellStyle name="Total 12 13 9 2" xfId="33804"/>
    <cellStyle name="Total 12 13 9 3" xfId="33805"/>
    <cellStyle name="Total 12 13 9 4" xfId="52905"/>
    <cellStyle name="Total 12 14" xfId="33806"/>
    <cellStyle name="Total 12 14 10" xfId="33807"/>
    <cellStyle name="Total 12 14 10 2" xfId="33808"/>
    <cellStyle name="Total 12 14 10 3" xfId="33809"/>
    <cellStyle name="Total 12 14 10 4" xfId="52906"/>
    <cellStyle name="Total 12 14 11" xfId="33810"/>
    <cellStyle name="Total 12 14 11 2" xfId="33811"/>
    <cellStyle name="Total 12 14 11 3" xfId="33812"/>
    <cellStyle name="Total 12 14 11 4" xfId="52907"/>
    <cellStyle name="Total 12 14 12" xfId="33813"/>
    <cellStyle name="Total 12 14 12 2" xfId="33814"/>
    <cellStyle name="Total 12 14 12 3" xfId="33815"/>
    <cellStyle name="Total 12 14 12 4" xfId="52908"/>
    <cellStyle name="Total 12 14 13" xfId="33816"/>
    <cellStyle name="Total 12 14 13 2" xfId="33817"/>
    <cellStyle name="Total 12 14 13 3" xfId="33818"/>
    <cellStyle name="Total 12 14 13 4" xfId="52909"/>
    <cellStyle name="Total 12 14 14" xfId="33819"/>
    <cellStyle name="Total 12 14 14 2" xfId="33820"/>
    <cellStyle name="Total 12 14 14 3" xfId="33821"/>
    <cellStyle name="Total 12 14 14 4" xfId="52910"/>
    <cellStyle name="Total 12 14 15" xfId="33822"/>
    <cellStyle name="Total 12 14 15 2" xfId="33823"/>
    <cellStyle name="Total 12 14 15 3" xfId="33824"/>
    <cellStyle name="Total 12 14 15 4" xfId="52911"/>
    <cellStyle name="Total 12 14 16" xfId="33825"/>
    <cellStyle name="Total 12 14 16 2" xfId="33826"/>
    <cellStyle name="Total 12 14 16 3" xfId="33827"/>
    <cellStyle name="Total 12 14 16 4" xfId="52912"/>
    <cellStyle name="Total 12 14 17" xfId="33828"/>
    <cellStyle name="Total 12 14 17 2" xfId="33829"/>
    <cellStyle name="Total 12 14 17 3" xfId="33830"/>
    <cellStyle name="Total 12 14 17 4" xfId="52913"/>
    <cellStyle name="Total 12 14 18" xfId="33831"/>
    <cellStyle name="Total 12 14 18 2" xfId="33832"/>
    <cellStyle name="Total 12 14 18 3" xfId="33833"/>
    <cellStyle name="Total 12 14 18 4" xfId="52914"/>
    <cellStyle name="Total 12 14 19" xfId="33834"/>
    <cellStyle name="Total 12 14 19 2" xfId="33835"/>
    <cellStyle name="Total 12 14 19 3" xfId="33836"/>
    <cellStyle name="Total 12 14 19 4" xfId="52915"/>
    <cellStyle name="Total 12 14 2" xfId="33837"/>
    <cellStyle name="Total 12 14 2 2" xfId="33838"/>
    <cellStyle name="Total 12 14 2 3" xfId="33839"/>
    <cellStyle name="Total 12 14 2 4" xfId="52916"/>
    <cellStyle name="Total 12 14 20" xfId="33840"/>
    <cellStyle name="Total 12 14 20 2" xfId="33841"/>
    <cellStyle name="Total 12 14 20 3" xfId="52917"/>
    <cellStyle name="Total 12 14 20 4" xfId="52918"/>
    <cellStyle name="Total 12 14 21" xfId="52919"/>
    <cellStyle name="Total 12 14 22" xfId="52920"/>
    <cellStyle name="Total 12 14 3" xfId="33842"/>
    <cellStyle name="Total 12 14 3 2" xfId="33843"/>
    <cellStyle name="Total 12 14 3 3" xfId="33844"/>
    <cellStyle name="Total 12 14 3 4" xfId="52921"/>
    <cellStyle name="Total 12 14 4" xfId="33845"/>
    <cellStyle name="Total 12 14 4 2" xfId="33846"/>
    <cellStyle name="Total 12 14 4 3" xfId="33847"/>
    <cellStyle name="Total 12 14 4 4" xfId="52922"/>
    <cellStyle name="Total 12 14 5" xfId="33848"/>
    <cellStyle name="Total 12 14 5 2" xfId="33849"/>
    <cellStyle name="Total 12 14 5 3" xfId="33850"/>
    <cellStyle name="Total 12 14 5 4" xfId="52923"/>
    <cellStyle name="Total 12 14 6" xfId="33851"/>
    <cellStyle name="Total 12 14 6 2" xfId="33852"/>
    <cellStyle name="Total 12 14 6 3" xfId="33853"/>
    <cellStyle name="Total 12 14 6 4" xfId="52924"/>
    <cellStyle name="Total 12 14 7" xfId="33854"/>
    <cellStyle name="Total 12 14 7 2" xfId="33855"/>
    <cellStyle name="Total 12 14 7 3" xfId="33856"/>
    <cellStyle name="Total 12 14 7 4" xfId="52925"/>
    <cellStyle name="Total 12 14 8" xfId="33857"/>
    <cellStyle name="Total 12 14 8 2" xfId="33858"/>
    <cellStyle name="Total 12 14 8 3" xfId="33859"/>
    <cellStyle name="Total 12 14 8 4" xfId="52926"/>
    <cellStyle name="Total 12 14 9" xfId="33860"/>
    <cellStyle name="Total 12 14 9 2" xfId="33861"/>
    <cellStyle name="Total 12 14 9 3" xfId="33862"/>
    <cellStyle name="Total 12 14 9 4" xfId="52927"/>
    <cellStyle name="Total 12 15" xfId="33863"/>
    <cellStyle name="Total 12 15 10" xfId="33864"/>
    <cellStyle name="Total 12 15 10 2" xfId="33865"/>
    <cellStyle name="Total 12 15 10 3" xfId="33866"/>
    <cellStyle name="Total 12 15 10 4" xfId="52928"/>
    <cellStyle name="Total 12 15 11" xfId="33867"/>
    <cellStyle name="Total 12 15 11 2" xfId="33868"/>
    <cellStyle name="Total 12 15 11 3" xfId="33869"/>
    <cellStyle name="Total 12 15 11 4" xfId="52929"/>
    <cellStyle name="Total 12 15 12" xfId="33870"/>
    <cellStyle name="Total 12 15 12 2" xfId="33871"/>
    <cellStyle name="Total 12 15 12 3" xfId="33872"/>
    <cellStyle name="Total 12 15 12 4" xfId="52930"/>
    <cellStyle name="Total 12 15 13" xfId="33873"/>
    <cellStyle name="Total 12 15 13 2" xfId="33874"/>
    <cellStyle name="Total 12 15 13 3" xfId="33875"/>
    <cellStyle name="Total 12 15 13 4" xfId="52931"/>
    <cellStyle name="Total 12 15 14" xfId="33876"/>
    <cellStyle name="Total 12 15 14 2" xfId="33877"/>
    <cellStyle name="Total 12 15 14 3" xfId="33878"/>
    <cellStyle name="Total 12 15 14 4" xfId="52932"/>
    <cellStyle name="Total 12 15 15" xfId="33879"/>
    <cellStyle name="Total 12 15 15 2" xfId="33880"/>
    <cellStyle name="Total 12 15 15 3" xfId="33881"/>
    <cellStyle name="Total 12 15 15 4" xfId="52933"/>
    <cellStyle name="Total 12 15 16" xfId="33882"/>
    <cellStyle name="Total 12 15 16 2" xfId="33883"/>
    <cellStyle name="Total 12 15 16 3" xfId="33884"/>
    <cellStyle name="Total 12 15 16 4" xfId="52934"/>
    <cellStyle name="Total 12 15 17" xfId="33885"/>
    <cellStyle name="Total 12 15 17 2" xfId="33886"/>
    <cellStyle name="Total 12 15 17 3" xfId="33887"/>
    <cellStyle name="Total 12 15 17 4" xfId="52935"/>
    <cellStyle name="Total 12 15 18" xfId="33888"/>
    <cellStyle name="Total 12 15 18 2" xfId="33889"/>
    <cellStyle name="Total 12 15 18 3" xfId="33890"/>
    <cellStyle name="Total 12 15 18 4" xfId="52936"/>
    <cellStyle name="Total 12 15 19" xfId="33891"/>
    <cellStyle name="Total 12 15 19 2" xfId="33892"/>
    <cellStyle name="Total 12 15 19 3" xfId="33893"/>
    <cellStyle name="Total 12 15 19 4" xfId="52937"/>
    <cellStyle name="Total 12 15 2" xfId="33894"/>
    <cellStyle name="Total 12 15 2 2" xfId="33895"/>
    <cellStyle name="Total 12 15 2 3" xfId="33896"/>
    <cellStyle name="Total 12 15 2 4" xfId="52938"/>
    <cellStyle name="Total 12 15 20" xfId="33897"/>
    <cellStyle name="Total 12 15 20 2" xfId="33898"/>
    <cellStyle name="Total 12 15 20 3" xfId="52939"/>
    <cellStyle name="Total 12 15 20 4" xfId="52940"/>
    <cellStyle name="Total 12 15 21" xfId="52941"/>
    <cellStyle name="Total 12 15 22" xfId="52942"/>
    <cellStyle name="Total 12 15 3" xfId="33899"/>
    <cellStyle name="Total 12 15 3 2" xfId="33900"/>
    <cellStyle name="Total 12 15 3 3" xfId="33901"/>
    <cellStyle name="Total 12 15 3 4" xfId="52943"/>
    <cellStyle name="Total 12 15 4" xfId="33902"/>
    <cellStyle name="Total 12 15 4 2" xfId="33903"/>
    <cellStyle name="Total 12 15 4 3" xfId="33904"/>
    <cellStyle name="Total 12 15 4 4" xfId="52944"/>
    <cellStyle name="Total 12 15 5" xfId="33905"/>
    <cellStyle name="Total 12 15 5 2" xfId="33906"/>
    <cellStyle name="Total 12 15 5 3" xfId="33907"/>
    <cellStyle name="Total 12 15 5 4" xfId="52945"/>
    <cellStyle name="Total 12 15 6" xfId="33908"/>
    <cellStyle name="Total 12 15 6 2" xfId="33909"/>
    <cellStyle name="Total 12 15 6 3" xfId="33910"/>
    <cellStyle name="Total 12 15 6 4" xfId="52946"/>
    <cellStyle name="Total 12 15 7" xfId="33911"/>
    <cellStyle name="Total 12 15 7 2" xfId="33912"/>
    <cellStyle name="Total 12 15 7 3" xfId="33913"/>
    <cellStyle name="Total 12 15 7 4" xfId="52947"/>
    <cellStyle name="Total 12 15 8" xfId="33914"/>
    <cellStyle name="Total 12 15 8 2" xfId="33915"/>
    <cellStyle name="Total 12 15 8 3" xfId="33916"/>
    <cellStyle name="Total 12 15 8 4" xfId="52948"/>
    <cellStyle name="Total 12 15 9" xfId="33917"/>
    <cellStyle name="Total 12 15 9 2" xfId="33918"/>
    <cellStyle name="Total 12 15 9 3" xfId="33919"/>
    <cellStyle name="Total 12 15 9 4" xfId="52949"/>
    <cellStyle name="Total 12 16" xfId="33920"/>
    <cellStyle name="Total 12 16 10" xfId="33921"/>
    <cellStyle name="Total 12 16 10 2" xfId="33922"/>
    <cellStyle name="Total 12 16 10 3" xfId="33923"/>
    <cellStyle name="Total 12 16 10 4" xfId="52950"/>
    <cellStyle name="Total 12 16 11" xfId="33924"/>
    <cellStyle name="Total 12 16 11 2" xfId="33925"/>
    <cellStyle name="Total 12 16 11 3" xfId="33926"/>
    <cellStyle name="Total 12 16 11 4" xfId="52951"/>
    <cellStyle name="Total 12 16 12" xfId="33927"/>
    <cellStyle name="Total 12 16 12 2" xfId="33928"/>
    <cellStyle name="Total 12 16 12 3" xfId="33929"/>
    <cellStyle name="Total 12 16 12 4" xfId="52952"/>
    <cellStyle name="Total 12 16 13" xfId="33930"/>
    <cellStyle name="Total 12 16 13 2" xfId="33931"/>
    <cellStyle name="Total 12 16 13 3" xfId="33932"/>
    <cellStyle name="Total 12 16 13 4" xfId="52953"/>
    <cellStyle name="Total 12 16 14" xfId="33933"/>
    <cellStyle name="Total 12 16 14 2" xfId="33934"/>
    <cellStyle name="Total 12 16 14 3" xfId="33935"/>
    <cellStyle name="Total 12 16 14 4" xfId="52954"/>
    <cellStyle name="Total 12 16 15" xfId="33936"/>
    <cellStyle name="Total 12 16 15 2" xfId="33937"/>
    <cellStyle name="Total 12 16 15 3" xfId="33938"/>
    <cellStyle name="Total 12 16 15 4" xfId="52955"/>
    <cellStyle name="Total 12 16 16" xfId="33939"/>
    <cellStyle name="Total 12 16 16 2" xfId="33940"/>
    <cellStyle name="Total 12 16 16 3" xfId="33941"/>
    <cellStyle name="Total 12 16 16 4" xfId="52956"/>
    <cellStyle name="Total 12 16 17" xfId="33942"/>
    <cellStyle name="Total 12 16 17 2" xfId="33943"/>
    <cellStyle name="Total 12 16 17 3" xfId="33944"/>
    <cellStyle name="Total 12 16 17 4" xfId="52957"/>
    <cellStyle name="Total 12 16 18" xfId="33945"/>
    <cellStyle name="Total 12 16 18 2" xfId="33946"/>
    <cellStyle name="Total 12 16 18 3" xfId="33947"/>
    <cellStyle name="Total 12 16 18 4" xfId="52958"/>
    <cellStyle name="Total 12 16 19" xfId="33948"/>
    <cellStyle name="Total 12 16 19 2" xfId="33949"/>
    <cellStyle name="Total 12 16 19 3" xfId="33950"/>
    <cellStyle name="Total 12 16 19 4" xfId="52959"/>
    <cellStyle name="Total 12 16 2" xfId="33951"/>
    <cellStyle name="Total 12 16 2 2" xfId="33952"/>
    <cellStyle name="Total 12 16 2 3" xfId="33953"/>
    <cellStyle name="Total 12 16 2 4" xfId="52960"/>
    <cellStyle name="Total 12 16 20" xfId="33954"/>
    <cellStyle name="Total 12 16 20 2" xfId="33955"/>
    <cellStyle name="Total 12 16 20 3" xfId="52961"/>
    <cellStyle name="Total 12 16 20 4" xfId="52962"/>
    <cellStyle name="Total 12 16 21" xfId="52963"/>
    <cellStyle name="Total 12 16 22" xfId="52964"/>
    <cellStyle name="Total 12 16 3" xfId="33956"/>
    <cellStyle name="Total 12 16 3 2" xfId="33957"/>
    <cellStyle name="Total 12 16 3 3" xfId="33958"/>
    <cellStyle name="Total 12 16 3 4" xfId="52965"/>
    <cellStyle name="Total 12 16 4" xfId="33959"/>
    <cellStyle name="Total 12 16 4 2" xfId="33960"/>
    <cellStyle name="Total 12 16 4 3" xfId="33961"/>
    <cellStyle name="Total 12 16 4 4" xfId="52966"/>
    <cellStyle name="Total 12 16 5" xfId="33962"/>
    <cellStyle name="Total 12 16 5 2" xfId="33963"/>
    <cellStyle name="Total 12 16 5 3" xfId="33964"/>
    <cellStyle name="Total 12 16 5 4" xfId="52967"/>
    <cellStyle name="Total 12 16 6" xfId="33965"/>
    <cellStyle name="Total 12 16 6 2" xfId="33966"/>
    <cellStyle name="Total 12 16 6 3" xfId="33967"/>
    <cellStyle name="Total 12 16 6 4" xfId="52968"/>
    <cellStyle name="Total 12 16 7" xfId="33968"/>
    <cellStyle name="Total 12 16 7 2" xfId="33969"/>
    <cellStyle name="Total 12 16 7 3" xfId="33970"/>
    <cellStyle name="Total 12 16 7 4" xfId="52969"/>
    <cellStyle name="Total 12 16 8" xfId="33971"/>
    <cellStyle name="Total 12 16 8 2" xfId="33972"/>
    <cellStyle name="Total 12 16 8 3" xfId="33973"/>
    <cellStyle name="Total 12 16 8 4" xfId="52970"/>
    <cellStyle name="Total 12 16 9" xfId="33974"/>
    <cellStyle name="Total 12 16 9 2" xfId="33975"/>
    <cellStyle name="Total 12 16 9 3" xfId="33976"/>
    <cellStyle name="Total 12 16 9 4" xfId="52971"/>
    <cellStyle name="Total 12 17" xfId="33977"/>
    <cellStyle name="Total 12 17 10" xfId="33978"/>
    <cellStyle name="Total 12 17 10 2" xfId="33979"/>
    <cellStyle name="Total 12 17 10 3" xfId="33980"/>
    <cellStyle name="Total 12 17 10 4" xfId="52972"/>
    <cellStyle name="Total 12 17 11" xfId="33981"/>
    <cellStyle name="Total 12 17 11 2" xfId="33982"/>
    <cellStyle name="Total 12 17 11 3" xfId="33983"/>
    <cellStyle name="Total 12 17 11 4" xfId="52973"/>
    <cellStyle name="Total 12 17 12" xfId="33984"/>
    <cellStyle name="Total 12 17 12 2" xfId="33985"/>
    <cellStyle name="Total 12 17 12 3" xfId="33986"/>
    <cellStyle name="Total 12 17 12 4" xfId="52974"/>
    <cellStyle name="Total 12 17 13" xfId="33987"/>
    <cellStyle name="Total 12 17 13 2" xfId="33988"/>
    <cellStyle name="Total 12 17 13 3" xfId="33989"/>
    <cellStyle name="Total 12 17 13 4" xfId="52975"/>
    <cellStyle name="Total 12 17 14" xfId="33990"/>
    <cellStyle name="Total 12 17 14 2" xfId="33991"/>
    <cellStyle name="Total 12 17 14 3" xfId="33992"/>
    <cellStyle name="Total 12 17 14 4" xfId="52976"/>
    <cellStyle name="Total 12 17 15" xfId="33993"/>
    <cellStyle name="Total 12 17 15 2" xfId="33994"/>
    <cellStyle name="Total 12 17 15 3" xfId="33995"/>
    <cellStyle name="Total 12 17 15 4" xfId="52977"/>
    <cellStyle name="Total 12 17 16" xfId="33996"/>
    <cellStyle name="Total 12 17 16 2" xfId="33997"/>
    <cellStyle name="Total 12 17 16 3" xfId="33998"/>
    <cellStyle name="Total 12 17 16 4" xfId="52978"/>
    <cellStyle name="Total 12 17 17" xfId="33999"/>
    <cellStyle name="Total 12 17 17 2" xfId="34000"/>
    <cellStyle name="Total 12 17 17 3" xfId="34001"/>
    <cellStyle name="Total 12 17 17 4" xfId="52979"/>
    <cellStyle name="Total 12 17 18" xfId="34002"/>
    <cellStyle name="Total 12 17 18 2" xfId="34003"/>
    <cellStyle name="Total 12 17 18 3" xfId="34004"/>
    <cellStyle name="Total 12 17 18 4" xfId="52980"/>
    <cellStyle name="Total 12 17 19" xfId="34005"/>
    <cellStyle name="Total 12 17 19 2" xfId="34006"/>
    <cellStyle name="Total 12 17 19 3" xfId="34007"/>
    <cellStyle name="Total 12 17 19 4" xfId="52981"/>
    <cellStyle name="Total 12 17 2" xfId="34008"/>
    <cellStyle name="Total 12 17 2 2" xfId="34009"/>
    <cellStyle name="Total 12 17 2 3" xfId="34010"/>
    <cellStyle name="Total 12 17 2 4" xfId="52982"/>
    <cellStyle name="Total 12 17 20" xfId="34011"/>
    <cellStyle name="Total 12 17 20 2" xfId="34012"/>
    <cellStyle name="Total 12 17 20 3" xfId="52983"/>
    <cellStyle name="Total 12 17 20 4" xfId="52984"/>
    <cellStyle name="Total 12 17 21" xfId="52985"/>
    <cellStyle name="Total 12 17 22" xfId="52986"/>
    <cellStyle name="Total 12 17 3" xfId="34013"/>
    <cellStyle name="Total 12 17 3 2" xfId="34014"/>
    <cellStyle name="Total 12 17 3 3" xfId="34015"/>
    <cellStyle name="Total 12 17 3 4" xfId="52987"/>
    <cellStyle name="Total 12 17 4" xfId="34016"/>
    <cellStyle name="Total 12 17 4 2" xfId="34017"/>
    <cellStyle name="Total 12 17 4 3" xfId="34018"/>
    <cellStyle name="Total 12 17 4 4" xfId="52988"/>
    <cellStyle name="Total 12 17 5" xfId="34019"/>
    <cellStyle name="Total 12 17 5 2" xfId="34020"/>
    <cellStyle name="Total 12 17 5 3" xfId="34021"/>
    <cellStyle name="Total 12 17 5 4" xfId="52989"/>
    <cellStyle name="Total 12 17 6" xfId="34022"/>
    <cellStyle name="Total 12 17 6 2" xfId="34023"/>
    <cellStyle name="Total 12 17 6 3" xfId="34024"/>
    <cellStyle name="Total 12 17 6 4" xfId="52990"/>
    <cellStyle name="Total 12 17 7" xfId="34025"/>
    <cellStyle name="Total 12 17 7 2" xfId="34026"/>
    <cellStyle name="Total 12 17 7 3" xfId="34027"/>
    <cellStyle name="Total 12 17 7 4" xfId="52991"/>
    <cellStyle name="Total 12 17 8" xfId="34028"/>
    <cellStyle name="Total 12 17 8 2" xfId="34029"/>
    <cellStyle name="Total 12 17 8 3" xfId="34030"/>
    <cellStyle name="Total 12 17 8 4" xfId="52992"/>
    <cellStyle name="Total 12 17 9" xfId="34031"/>
    <cellStyle name="Total 12 17 9 2" xfId="34032"/>
    <cellStyle name="Total 12 17 9 3" xfId="34033"/>
    <cellStyle name="Total 12 17 9 4" xfId="52993"/>
    <cellStyle name="Total 12 18" xfId="34034"/>
    <cellStyle name="Total 12 18 10" xfId="34035"/>
    <cellStyle name="Total 12 18 10 2" xfId="34036"/>
    <cellStyle name="Total 12 18 10 3" xfId="34037"/>
    <cellStyle name="Total 12 18 10 4" xfId="52994"/>
    <cellStyle name="Total 12 18 11" xfId="34038"/>
    <cellStyle name="Total 12 18 11 2" xfId="34039"/>
    <cellStyle name="Total 12 18 11 3" xfId="34040"/>
    <cellStyle name="Total 12 18 11 4" xfId="52995"/>
    <cellStyle name="Total 12 18 12" xfId="34041"/>
    <cellStyle name="Total 12 18 12 2" xfId="34042"/>
    <cellStyle name="Total 12 18 12 3" xfId="34043"/>
    <cellStyle name="Total 12 18 12 4" xfId="52996"/>
    <cellStyle name="Total 12 18 13" xfId="34044"/>
    <cellStyle name="Total 12 18 13 2" xfId="34045"/>
    <cellStyle name="Total 12 18 13 3" xfId="34046"/>
    <cellStyle name="Total 12 18 13 4" xfId="52997"/>
    <cellStyle name="Total 12 18 14" xfId="34047"/>
    <cellStyle name="Total 12 18 14 2" xfId="34048"/>
    <cellStyle name="Total 12 18 14 3" xfId="34049"/>
    <cellStyle name="Total 12 18 14 4" xfId="52998"/>
    <cellStyle name="Total 12 18 15" xfId="34050"/>
    <cellStyle name="Total 12 18 15 2" xfId="34051"/>
    <cellStyle name="Total 12 18 15 3" xfId="34052"/>
    <cellStyle name="Total 12 18 15 4" xfId="52999"/>
    <cellStyle name="Total 12 18 16" xfId="34053"/>
    <cellStyle name="Total 12 18 16 2" xfId="34054"/>
    <cellStyle name="Total 12 18 16 3" xfId="34055"/>
    <cellStyle name="Total 12 18 16 4" xfId="53000"/>
    <cellStyle name="Total 12 18 17" xfId="34056"/>
    <cellStyle name="Total 12 18 17 2" xfId="34057"/>
    <cellStyle name="Total 12 18 17 3" xfId="34058"/>
    <cellStyle name="Total 12 18 17 4" xfId="53001"/>
    <cellStyle name="Total 12 18 18" xfId="34059"/>
    <cellStyle name="Total 12 18 18 2" xfId="34060"/>
    <cellStyle name="Total 12 18 18 3" xfId="34061"/>
    <cellStyle name="Total 12 18 18 4" xfId="53002"/>
    <cellStyle name="Total 12 18 19" xfId="34062"/>
    <cellStyle name="Total 12 18 19 2" xfId="34063"/>
    <cellStyle name="Total 12 18 19 3" xfId="34064"/>
    <cellStyle name="Total 12 18 19 4" xfId="53003"/>
    <cellStyle name="Total 12 18 2" xfId="34065"/>
    <cellStyle name="Total 12 18 2 2" xfId="34066"/>
    <cellStyle name="Total 12 18 2 3" xfId="34067"/>
    <cellStyle name="Total 12 18 2 4" xfId="53004"/>
    <cellStyle name="Total 12 18 20" xfId="34068"/>
    <cellStyle name="Total 12 18 20 2" xfId="34069"/>
    <cellStyle name="Total 12 18 20 3" xfId="53005"/>
    <cellStyle name="Total 12 18 20 4" xfId="53006"/>
    <cellStyle name="Total 12 18 21" xfId="53007"/>
    <cellStyle name="Total 12 18 22" xfId="53008"/>
    <cellStyle name="Total 12 18 3" xfId="34070"/>
    <cellStyle name="Total 12 18 3 2" xfId="34071"/>
    <cellStyle name="Total 12 18 3 3" xfId="34072"/>
    <cellStyle name="Total 12 18 3 4" xfId="53009"/>
    <cellStyle name="Total 12 18 4" xfId="34073"/>
    <cellStyle name="Total 12 18 4 2" xfId="34074"/>
    <cellStyle name="Total 12 18 4 3" xfId="34075"/>
    <cellStyle name="Total 12 18 4 4" xfId="53010"/>
    <cellStyle name="Total 12 18 5" xfId="34076"/>
    <cellStyle name="Total 12 18 5 2" xfId="34077"/>
    <cellStyle name="Total 12 18 5 3" xfId="34078"/>
    <cellStyle name="Total 12 18 5 4" xfId="53011"/>
    <cellStyle name="Total 12 18 6" xfId="34079"/>
    <cellStyle name="Total 12 18 6 2" xfId="34080"/>
    <cellStyle name="Total 12 18 6 3" xfId="34081"/>
    <cellStyle name="Total 12 18 6 4" xfId="53012"/>
    <cellStyle name="Total 12 18 7" xfId="34082"/>
    <cellStyle name="Total 12 18 7 2" xfId="34083"/>
    <cellStyle name="Total 12 18 7 3" xfId="34084"/>
    <cellStyle name="Total 12 18 7 4" xfId="53013"/>
    <cellStyle name="Total 12 18 8" xfId="34085"/>
    <cellStyle name="Total 12 18 8 2" xfId="34086"/>
    <cellStyle name="Total 12 18 8 3" xfId="34087"/>
    <cellStyle name="Total 12 18 8 4" xfId="53014"/>
    <cellStyle name="Total 12 18 9" xfId="34088"/>
    <cellStyle name="Total 12 18 9 2" xfId="34089"/>
    <cellStyle name="Total 12 18 9 3" xfId="34090"/>
    <cellStyle name="Total 12 18 9 4" xfId="53015"/>
    <cellStyle name="Total 12 19" xfId="34091"/>
    <cellStyle name="Total 12 19 10" xfId="34092"/>
    <cellStyle name="Total 12 19 10 2" xfId="34093"/>
    <cellStyle name="Total 12 19 10 3" xfId="34094"/>
    <cellStyle name="Total 12 19 10 4" xfId="53016"/>
    <cellStyle name="Total 12 19 11" xfId="34095"/>
    <cellStyle name="Total 12 19 11 2" xfId="34096"/>
    <cellStyle name="Total 12 19 11 3" xfId="34097"/>
    <cellStyle name="Total 12 19 11 4" xfId="53017"/>
    <cellStyle name="Total 12 19 12" xfId="34098"/>
    <cellStyle name="Total 12 19 12 2" xfId="34099"/>
    <cellStyle name="Total 12 19 12 3" xfId="34100"/>
    <cellStyle name="Total 12 19 12 4" xfId="53018"/>
    <cellStyle name="Total 12 19 13" xfId="34101"/>
    <cellStyle name="Total 12 19 13 2" xfId="34102"/>
    <cellStyle name="Total 12 19 13 3" xfId="34103"/>
    <cellStyle name="Total 12 19 13 4" xfId="53019"/>
    <cellStyle name="Total 12 19 14" xfId="34104"/>
    <cellStyle name="Total 12 19 14 2" xfId="34105"/>
    <cellStyle name="Total 12 19 14 3" xfId="34106"/>
    <cellStyle name="Total 12 19 14 4" xfId="53020"/>
    <cellStyle name="Total 12 19 15" xfId="34107"/>
    <cellStyle name="Total 12 19 15 2" xfId="34108"/>
    <cellStyle name="Total 12 19 15 3" xfId="34109"/>
    <cellStyle name="Total 12 19 15 4" xfId="53021"/>
    <cellStyle name="Total 12 19 16" xfId="34110"/>
    <cellStyle name="Total 12 19 16 2" xfId="34111"/>
    <cellStyle name="Total 12 19 16 3" xfId="34112"/>
    <cellStyle name="Total 12 19 16 4" xfId="53022"/>
    <cellStyle name="Total 12 19 17" xfId="34113"/>
    <cellStyle name="Total 12 19 17 2" xfId="34114"/>
    <cellStyle name="Total 12 19 17 3" xfId="34115"/>
    <cellStyle name="Total 12 19 17 4" xfId="53023"/>
    <cellStyle name="Total 12 19 18" xfId="34116"/>
    <cellStyle name="Total 12 19 18 2" xfId="34117"/>
    <cellStyle name="Total 12 19 18 3" xfId="34118"/>
    <cellStyle name="Total 12 19 18 4" xfId="53024"/>
    <cellStyle name="Total 12 19 19" xfId="34119"/>
    <cellStyle name="Total 12 19 19 2" xfId="34120"/>
    <cellStyle name="Total 12 19 19 3" xfId="34121"/>
    <cellStyle name="Total 12 19 19 4" xfId="53025"/>
    <cellStyle name="Total 12 19 2" xfId="34122"/>
    <cellStyle name="Total 12 19 2 2" xfId="34123"/>
    <cellStyle name="Total 12 19 2 3" xfId="34124"/>
    <cellStyle name="Total 12 19 2 4" xfId="53026"/>
    <cellStyle name="Total 12 19 20" xfId="34125"/>
    <cellStyle name="Total 12 19 20 2" xfId="34126"/>
    <cellStyle name="Total 12 19 20 3" xfId="53027"/>
    <cellStyle name="Total 12 19 20 4" xfId="53028"/>
    <cellStyle name="Total 12 19 21" xfId="53029"/>
    <cellStyle name="Total 12 19 22" xfId="53030"/>
    <cellStyle name="Total 12 19 3" xfId="34127"/>
    <cellStyle name="Total 12 19 3 2" xfId="34128"/>
    <cellStyle name="Total 12 19 3 3" xfId="34129"/>
    <cellStyle name="Total 12 19 3 4" xfId="53031"/>
    <cellStyle name="Total 12 19 4" xfId="34130"/>
    <cellStyle name="Total 12 19 4 2" xfId="34131"/>
    <cellStyle name="Total 12 19 4 3" xfId="34132"/>
    <cellStyle name="Total 12 19 4 4" xfId="53032"/>
    <cellStyle name="Total 12 19 5" xfId="34133"/>
    <cellStyle name="Total 12 19 5 2" xfId="34134"/>
    <cellStyle name="Total 12 19 5 3" xfId="34135"/>
    <cellStyle name="Total 12 19 5 4" xfId="53033"/>
    <cellStyle name="Total 12 19 6" xfId="34136"/>
    <cellStyle name="Total 12 19 6 2" xfId="34137"/>
    <cellStyle name="Total 12 19 6 3" xfId="34138"/>
    <cellStyle name="Total 12 19 6 4" xfId="53034"/>
    <cellStyle name="Total 12 19 7" xfId="34139"/>
    <cellStyle name="Total 12 19 7 2" xfId="34140"/>
    <cellStyle name="Total 12 19 7 3" xfId="34141"/>
    <cellStyle name="Total 12 19 7 4" xfId="53035"/>
    <cellStyle name="Total 12 19 8" xfId="34142"/>
    <cellStyle name="Total 12 19 8 2" xfId="34143"/>
    <cellStyle name="Total 12 19 8 3" xfId="34144"/>
    <cellStyle name="Total 12 19 8 4" xfId="53036"/>
    <cellStyle name="Total 12 19 9" xfId="34145"/>
    <cellStyle name="Total 12 19 9 2" xfId="34146"/>
    <cellStyle name="Total 12 19 9 3" xfId="34147"/>
    <cellStyle name="Total 12 19 9 4" xfId="53037"/>
    <cellStyle name="Total 12 2" xfId="34148"/>
    <cellStyle name="Total 12 2 10" xfId="34149"/>
    <cellStyle name="Total 12 2 10 2" xfId="34150"/>
    <cellStyle name="Total 12 2 10 3" xfId="34151"/>
    <cellStyle name="Total 12 2 10 4" xfId="53038"/>
    <cellStyle name="Total 12 2 11" xfId="34152"/>
    <cellStyle name="Total 12 2 11 2" xfId="34153"/>
    <cellStyle name="Total 12 2 11 3" xfId="34154"/>
    <cellStyle name="Total 12 2 11 4" xfId="53039"/>
    <cellStyle name="Total 12 2 12" xfId="34155"/>
    <cellStyle name="Total 12 2 12 2" xfId="34156"/>
    <cellStyle name="Total 12 2 12 3" xfId="34157"/>
    <cellStyle name="Total 12 2 12 4" xfId="53040"/>
    <cellStyle name="Total 12 2 13" xfId="34158"/>
    <cellStyle name="Total 12 2 13 2" xfId="34159"/>
    <cellStyle name="Total 12 2 13 3" xfId="34160"/>
    <cellStyle name="Total 12 2 13 4" xfId="53041"/>
    <cellStyle name="Total 12 2 14" xfId="34161"/>
    <cellStyle name="Total 12 2 14 2" xfId="34162"/>
    <cellStyle name="Total 12 2 14 3" xfId="34163"/>
    <cellStyle name="Total 12 2 14 4" xfId="53042"/>
    <cellStyle name="Total 12 2 15" xfId="34164"/>
    <cellStyle name="Total 12 2 15 2" xfId="34165"/>
    <cellStyle name="Total 12 2 15 3" xfId="34166"/>
    <cellStyle name="Total 12 2 15 4" xfId="53043"/>
    <cellStyle name="Total 12 2 16" xfId="34167"/>
    <cellStyle name="Total 12 2 16 2" xfId="34168"/>
    <cellStyle name="Total 12 2 16 3" xfId="34169"/>
    <cellStyle name="Total 12 2 16 4" xfId="53044"/>
    <cellStyle name="Total 12 2 17" xfId="34170"/>
    <cellStyle name="Total 12 2 17 2" xfId="34171"/>
    <cellStyle name="Total 12 2 17 3" xfId="34172"/>
    <cellStyle name="Total 12 2 17 4" xfId="53045"/>
    <cellStyle name="Total 12 2 18" xfId="34173"/>
    <cellStyle name="Total 12 2 18 2" xfId="34174"/>
    <cellStyle name="Total 12 2 18 3" xfId="34175"/>
    <cellStyle name="Total 12 2 18 4" xfId="53046"/>
    <cellStyle name="Total 12 2 19" xfId="34176"/>
    <cellStyle name="Total 12 2 19 2" xfId="34177"/>
    <cellStyle name="Total 12 2 19 3" xfId="34178"/>
    <cellStyle name="Total 12 2 19 4" xfId="53047"/>
    <cellStyle name="Total 12 2 2" xfId="34179"/>
    <cellStyle name="Total 12 2 2 2" xfId="34180"/>
    <cellStyle name="Total 12 2 2 3" xfId="34181"/>
    <cellStyle name="Total 12 2 2 4" xfId="53048"/>
    <cellStyle name="Total 12 2 20" xfId="34182"/>
    <cellStyle name="Total 12 2 20 2" xfId="34183"/>
    <cellStyle name="Total 12 2 20 3" xfId="53049"/>
    <cellStyle name="Total 12 2 20 4" xfId="53050"/>
    <cellStyle name="Total 12 2 21" xfId="53051"/>
    <cellStyle name="Total 12 2 22" xfId="53052"/>
    <cellStyle name="Total 12 2 3" xfId="34184"/>
    <cellStyle name="Total 12 2 3 2" xfId="34185"/>
    <cellStyle name="Total 12 2 3 3" xfId="34186"/>
    <cellStyle name="Total 12 2 3 4" xfId="53053"/>
    <cellStyle name="Total 12 2 4" xfId="34187"/>
    <cellStyle name="Total 12 2 4 2" xfId="34188"/>
    <cellStyle name="Total 12 2 4 3" xfId="34189"/>
    <cellStyle name="Total 12 2 4 4" xfId="53054"/>
    <cellStyle name="Total 12 2 5" xfId="34190"/>
    <cellStyle name="Total 12 2 5 2" xfId="34191"/>
    <cellStyle name="Total 12 2 5 3" xfId="34192"/>
    <cellStyle name="Total 12 2 5 4" xfId="53055"/>
    <cellStyle name="Total 12 2 6" xfId="34193"/>
    <cellStyle name="Total 12 2 6 2" xfId="34194"/>
    <cellStyle name="Total 12 2 6 3" xfId="34195"/>
    <cellStyle name="Total 12 2 6 4" xfId="53056"/>
    <cellStyle name="Total 12 2 7" xfId="34196"/>
    <cellStyle name="Total 12 2 7 2" xfId="34197"/>
    <cellStyle name="Total 12 2 7 3" xfId="34198"/>
    <cellStyle name="Total 12 2 7 4" xfId="53057"/>
    <cellStyle name="Total 12 2 8" xfId="34199"/>
    <cellStyle name="Total 12 2 8 2" xfId="34200"/>
    <cellStyle name="Total 12 2 8 3" xfId="34201"/>
    <cellStyle name="Total 12 2 8 4" xfId="53058"/>
    <cellStyle name="Total 12 2 9" xfId="34202"/>
    <cellStyle name="Total 12 2 9 2" xfId="34203"/>
    <cellStyle name="Total 12 2 9 3" xfId="34204"/>
    <cellStyle name="Total 12 2 9 4" xfId="53059"/>
    <cellStyle name="Total 12 20" xfId="34205"/>
    <cellStyle name="Total 12 20 10" xfId="34206"/>
    <cellStyle name="Total 12 20 10 2" xfId="34207"/>
    <cellStyle name="Total 12 20 10 3" xfId="34208"/>
    <cellStyle name="Total 12 20 10 4" xfId="53060"/>
    <cellStyle name="Total 12 20 11" xfId="34209"/>
    <cellStyle name="Total 12 20 11 2" xfId="34210"/>
    <cellStyle name="Total 12 20 11 3" xfId="34211"/>
    <cellStyle name="Total 12 20 11 4" xfId="53061"/>
    <cellStyle name="Total 12 20 12" xfId="34212"/>
    <cellStyle name="Total 12 20 12 2" xfId="34213"/>
    <cellStyle name="Total 12 20 12 3" xfId="34214"/>
    <cellStyle name="Total 12 20 12 4" xfId="53062"/>
    <cellStyle name="Total 12 20 13" xfId="34215"/>
    <cellStyle name="Total 12 20 13 2" xfId="34216"/>
    <cellStyle name="Total 12 20 13 3" xfId="34217"/>
    <cellStyle name="Total 12 20 13 4" xfId="53063"/>
    <cellStyle name="Total 12 20 14" xfId="34218"/>
    <cellStyle name="Total 12 20 14 2" xfId="34219"/>
    <cellStyle name="Total 12 20 14 3" xfId="34220"/>
    <cellStyle name="Total 12 20 14 4" xfId="53064"/>
    <cellStyle name="Total 12 20 15" xfId="34221"/>
    <cellStyle name="Total 12 20 15 2" xfId="34222"/>
    <cellStyle name="Total 12 20 15 3" xfId="34223"/>
    <cellStyle name="Total 12 20 15 4" xfId="53065"/>
    <cellStyle name="Total 12 20 16" xfId="34224"/>
    <cellStyle name="Total 12 20 16 2" xfId="34225"/>
    <cellStyle name="Total 12 20 16 3" xfId="34226"/>
    <cellStyle name="Total 12 20 16 4" xfId="53066"/>
    <cellStyle name="Total 12 20 17" xfId="34227"/>
    <cellStyle name="Total 12 20 17 2" xfId="34228"/>
    <cellStyle name="Total 12 20 17 3" xfId="34229"/>
    <cellStyle name="Total 12 20 17 4" xfId="53067"/>
    <cellStyle name="Total 12 20 18" xfId="34230"/>
    <cellStyle name="Total 12 20 18 2" xfId="34231"/>
    <cellStyle name="Total 12 20 18 3" xfId="34232"/>
    <cellStyle name="Total 12 20 18 4" xfId="53068"/>
    <cellStyle name="Total 12 20 19" xfId="34233"/>
    <cellStyle name="Total 12 20 19 2" xfId="34234"/>
    <cellStyle name="Total 12 20 19 3" xfId="34235"/>
    <cellStyle name="Total 12 20 19 4" xfId="53069"/>
    <cellStyle name="Total 12 20 2" xfId="34236"/>
    <cellStyle name="Total 12 20 2 2" xfId="34237"/>
    <cellStyle name="Total 12 20 2 3" xfId="34238"/>
    <cellStyle name="Total 12 20 2 4" xfId="53070"/>
    <cellStyle name="Total 12 20 20" xfId="34239"/>
    <cellStyle name="Total 12 20 20 2" xfId="34240"/>
    <cellStyle name="Total 12 20 20 3" xfId="53071"/>
    <cellStyle name="Total 12 20 20 4" xfId="53072"/>
    <cellStyle name="Total 12 20 21" xfId="53073"/>
    <cellStyle name="Total 12 20 22" xfId="53074"/>
    <cellStyle name="Total 12 20 3" xfId="34241"/>
    <cellStyle name="Total 12 20 3 2" xfId="34242"/>
    <cellStyle name="Total 12 20 3 3" xfId="34243"/>
    <cellStyle name="Total 12 20 3 4" xfId="53075"/>
    <cellStyle name="Total 12 20 4" xfId="34244"/>
    <cellStyle name="Total 12 20 4 2" xfId="34245"/>
    <cellStyle name="Total 12 20 4 3" xfId="34246"/>
    <cellStyle name="Total 12 20 4 4" xfId="53076"/>
    <cellStyle name="Total 12 20 5" xfId="34247"/>
    <cellStyle name="Total 12 20 5 2" xfId="34248"/>
    <cellStyle name="Total 12 20 5 3" xfId="34249"/>
    <cellStyle name="Total 12 20 5 4" xfId="53077"/>
    <cellStyle name="Total 12 20 6" xfId="34250"/>
    <cellStyle name="Total 12 20 6 2" xfId="34251"/>
    <cellStyle name="Total 12 20 6 3" xfId="34252"/>
    <cellStyle name="Total 12 20 6 4" xfId="53078"/>
    <cellStyle name="Total 12 20 7" xfId="34253"/>
    <cellStyle name="Total 12 20 7 2" xfId="34254"/>
    <cellStyle name="Total 12 20 7 3" xfId="34255"/>
    <cellStyle name="Total 12 20 7 4" xfId="53079"/>
    <cellStyle name="Total 12 20 8" xfId="34256"/>
    <cellStyle name="Total 12 20 8 2" xfId="34257"/>
    <cellStyle name="Total 12 20 8 3" xfId="34258"/>
    <cellStyle name="Total 12 20 8 4" xfId="53080"/>
    <cellStyle name="Total 12 20 9" xfId="34259"/>
    <cellStyle name="Total 12 20 9 2" xfId="34260"/>
    <cellStyle name="Total 12 20 9 3" xfId="34261"/>
    <cellStyle name="Total 12 20 9 4" xfId="53081"/>
    <cellStyle name="Total 12 21" xfId="34262"/>
    <cellStyle name="Total 12 21 10" xfId="34263"/>
    <cellStyle name="Total 12 21 10 2" xfId="34264"/>
    <cellStyle name="Total 12 21 10 3" xfId="34265"/>
    <cellStyle name="Total 12 21 10 4" xfId="53082"/>
    <cellStyle name="Total 12 21 11" xfId="34266"/>
    <cellStyle name="Total 12 21 11 2" xfId="34267"/>
    <cellStyle name="Total 12 21 11 3" xfId="34268"/>
    <cellStyle name="Total 12 21 11 4" xfId="53083"/>
    <cellStyle name="Total 12 21 12" xfId="34269"/>
    <cellStyle name="Total 12 21 12 2" xfId="34270"/>
    <cellStyle name="Total 12 21 12 3" xfId="34271"/>
    <cellStyle name="Total 12 21 12 4" xfId="53084"/>
    <cellStyle name="Total 12 21 13" xfId="34272"/>
    <cellStyle name="Total 12 21 13 2" xfId="34273"/>
    <cellStyle name="Total 12 21 13 3" xfId="34274"/>
    <cellStyle name="Total 12 21 13 4" xfId="53085"/>
    <cellStyle name="Total 12 21 14" xfId="34275"/>
    <cellStyle name="Total 12 21 14 2" xfId="34276"/>
    <cellStyle name="Total 12 21 14 3" xfId="34277"/>
    <cellStyle name="Total 12 21 14 4" xfId="53086"/>
    <cellStyle name="Total 12 21 15" xfId="34278"/>
    <cellStyle name="Total 12 21 15 2" xfId="34279"/>
    <cellStyle name="Total 12 21 15 3" xfId="34280"/>
    <cellStyle name="Total 12 21 15 4" xfId="53087"/>
    <cellStyle name="Total 12 21 16" xfId="34281"/>
    <cellStyle name="Total 12 21 16 2" xfId="34282"/>
    <cellStyle name="Total 12 21 16 3" xfId="34283"/>
    <cellStyle name="Total 12 21 16 4" xfId="53088"/>
    <cellStyle name="Total 12 21 17" xfId="34284"/>
    <cellStyle name="Total 12 21 17 2" xfId="34285"/>
    <cellStyle name="Total 12 21 17 3" xfId="34286"/>
    <cellStyle name="Total 12 21 17 4" xfId="53089"/>
    <cellStyle name="Total 12 21 18" xfId="34287"/>
    <cellStyle name="Total 12 21 18 2" xfId="34288"/>
    <cellStyle name="Total 12 21 18 3" xfId="34289"/>
    <cellStyle name="Total 12 21 18 4" xfId="53090"/>
    <cellStyle name="Total 12 21 19" xfId="34290"/>
    <cellStyle name="Total 12 21 19 2" xfId="34291"/>
    <cellStyle name="Total 12 21 19 3" xfId="34292"/>
    <cellStyle name="Total 12 21 19 4" xfId="53091"/>
    <cellStyle name="Total 12 21 2" xfId="34293"/>
    <cellStyle name="Total 12 21 2 2" xfId="34294"/>
    <cellStyle name="Total 12 21 2 3" xfId="34295"/>
    <cellStyle name="Total 12 21 2 4" xfId="53092"/>
    <cellStyle name="Total 12 21 20" xfId="34296"/>
    <cellStyle name="Total 12 21 20 2" xfId="34297"/>
    <cellStyle name="Total 12 21 20 3" xfId="53093"/>
    <cellStyle name="Total 12 21 20 4" xfId="53094"/>
    <cellStyle name="Total 12 21 21" xfId="53095"/>
    <cellStyle name="Total 12 21 22" xfId="53096"/>
    <cellStyle name="Total 12 21 3" xfId="34298"/>
    <cellStyle name="Total 12 21 3 2" xfId="34299"/>
    <cellStyle name="Total 12 21 3 3" xfId="34300"/>
    <cellStyle name="Total 12 21 3 4" xfId="53097"/>
    <cellStyle name="Total 12 21 4" xfId="34301"/>
    <cellStyle name="Total 12 21 4 2" xfId="34302"/>
    <cellStyle name="Total 12 21 4 3" xfId="34303"/>
    <cellStyle name="Total 12 21 4 4" xfId="53098"/>
    <cellStyle name="Total 12 21 5" xfId="34304"/>
    <cellStyle name="Total 12 21 5 2" xfId="34305"/>
    <cellStyle name="Total 12 21 5 3" xfId="34306"/>
    <cellStyle name="Total 12 21 5 4" xfId="53099"/>
    <cellStyle name="Total 12 21 6" xfId="34307"/>
    <cellStyle name="Total 12 21 6 2" xfId="34308"/>
    <cellStyle name="Total 12 21 6 3" xfId="34309"/>
    <cellStyle name="Total 12 21 6 4" xfId="53100"/>
    <cellStyle name="Total 12 21 7" xfId="34310"/>
    <cellStyle name="Total 12 21 7 2" xfId="34311"/>
    <cellStyle name="Total 12 21 7 3" xfId="34312"/>
    <cellStyle name="Total 12 21 7 4" xfId="53101"/>
    <cellStyle name="Total 12 21 8" xfId="34313"/>
    <cellStyle name="Total 12 21 8 2" xfId="34314"/>
    <cellStyle name="Total 12 21 8 3" xfId="34315"/>
    <cellStyle name="Total 12 21 8 4" xfId="53102"/>
    <cellStyle name="Total 12 21 9" xfId="34316"/>
    <cellStyle name="Total 12 21 9 2" xfId="34317"/>
    <cellStyle name="Total 12 21 9 3" xfId="34318"/>
    <cellStyle name="Total 12 21 9 4" xfId="53103"/>
    <cellStyle name="Total 12 22" xfId="34319"/>
    <cellStyle name="Total 12 22 10" xfId="34320"/>
    <cellStyle name="Total 12 22 10 2" xfId="34321"/>
    <cellStyle name="Total 12 22 10 3" xfId="34322"/>
    <cellStyle name="Total 12 22 10 4" xfId="53104"/>
    <cellStyle name="Total 12 22 11" xfId="34323"/>
    <cellStyle name="Total 12 22 11 2" xfId="34324"/>
    <cellStyle name="Total 12 22 11 3" xfId="34325"/>
    <cellStyle name="Total 12 22 11 4" xfId="53105"/>
    <cellStyle name="Total 12 22 12" xfId="34326"/>
    <cellStyle name="Total 12 22 12 2" xfId="34327"/>
    <cellStyle name="Total 12 22 12 3" xfId="34328"/>
    <cellStyle name="Total 12 22 12 4" xfId="53106"/>
    <cellStyle name="Total 12 22 13" xfId="34329"/>
    <cellStyle name="Total 12 22 13 2" xfId="34330"/>
    <cellStyle name="Total 12 22 13 3" xfId="34331"/>
    <cellStyle name="Total 12 22 13 4" xfId="53107"/>
    <cellStyle name="Total 12 22 14" xfId="34332"/>
    <cellStyle name="Total 12 22 14 2" xfId="34333"/>
    <cellStyle name="Total 12 22 14 3" xfId="34334"/>
    <cellStyle name="Total 12 22 14 4" xfId="53108"/>
    <cellStyle name="Total 12 22 15" xfId="34335"/>
    <cellStyle name="Total 12 22 15 2" xfId="34336"/>
    <cellStyle name="Total 12 22 15 3" xfId="34337"/>
    <cellStyle name="Total 12 22 15 4" xfId="53109"/>
    <cellStyle name="Total 12 22 16" xfId="34338"/>
    <cellStyle name="Total 12 22 16 2" xfId="34339"/>
    <cellStyle name="Total 12 22 16 3" xfId="34340"/>
    <cellStyle name="Total 12 22 16 4" xfId="53110"/>
    <cellStyle name="Total 12 22 17" xfId="34341"/>
    <cellStyle name="Total 12 22 17 2" xfId="34342"/>
    <cellStyle name="Total 12 22 17 3" xfId="34343"/>
    <cellStyle name="Total 12 22 17 4" xfId="53111"/>
    <cellStyle name="Total 12 22 18" xfId="34344"/>
    <cellStyle name="Total 12 22 18 2" xfId="34345"/>
    <cellStyle name="Total 12 22 18 3" xfId="34346"/>
    <cellStyle name="Total 12 22 18 4" xfId="53112"/>
    <cellStyle name="Total 12 22 19" xfId="34347"/>
    <cellStyle name="Total 12 22 19 2" xfId="34348"/>
    <cellStyle name="Total 12 22 19 3" xfId="34349"/>
    <cellStyle name="Total 12 22 19 4" xfId="53113"/>
    <cellStyle name="Total 12 22 2" xfId="34350"/>
    <cellStyle name="Total 12 22 2 2" xfId="34351"/>
    <cellStyle name="Total 12 22 2 3" xfId="34352"/>
    <cellStyle name="Total 12 22 2 4" xfId="53114"/>
    <cellStyle name="Total 12 22 20" xfId="34353"/>
    <cellStyle name="Total 12 22 20 2" xfId="34354"/>
    <cellStyle name="Total 12 22 20 3" xfId="53115"/>
    <cellStyle name="Total 12 22 20 4" xfId="53116"/>
    <cellStyle name="Total 12 22 21" xfId="53117"/>
    <cellStyle name="Total 12 22 22" xfId="53118"/>
    <cellStyle name="Total 12 22 3" xfId="34355"/>
    <cellStyle name="Total 12 22 3 2" xfId="34356"/>
    <cellStyle name="Total 12 22 3 3" xfId="34357"/>
    <cellStyle name="Total 12 22 3 4" xfId="53119"/>
    <cellStyle name="Total 12 22 4" xfId="34358"/>
    <cellStyle name="Total 12 22 4 2" xfId="34359"/>
    <cellStyle name="Total 12 22 4 3" xfId="34360"/>
    <cellStyle name="Total 12 22 4 4" xfId="53120"/>
    <cellStyle name="Total 12 22 5" xfId="34361"/>
    <cellStyle name="Total 12 22 5 2" xfId="34362"/>
    <cellStyle name="Total 12 22 5 3" xfId="34363"/>
    <cellStyle name="Total 12 22 5 4" xfId="53121"/>
    <cellStyle name="Total 12 22 6" xfId="34364"/>
    <cellStyle name="Total 12 22 6 2" xfId="34365"/>
    <cellStyle name="Total 12 22 6 3" xfId="34366"/>
    <cellStyle name="Total 12 22 6 4" xfId="53122"/>
    <cellStyle name="Total 12 22 7" xfId="34367"/>
    <cellStyle name="Total 12 22 7 2" xfId="34368"/>
    <cellStyle name="Total 12 22 7 3" xfId="34369"/>
    <cellStyle name="Total 12 22 7 4" xfId="53123"/>
    <cellStyle name="Total 12 22 8" xfId="34370"/>
    <cellStyle name="Total 12 22 8 2" xfId="34371"/>
    <cellStyle name="Total 12 22 8 3" xfId="34372"/>
    <cellStyle name="Total 12 22 8 4" xfId="53124"/>
    <cellStyle name="Total 12 22 9" xfId="34373"/>
    <cellStyle name="Total 12 22 9 2" xfId="34374"/>
    <cellStyle name="Total 12 22 9 3" xfId="34375"/>
    <cellStyle name="Total 12 22 9 4" xfId="53125"/>
    <cellStyle name="Total 12 23" xfId="34376"/>
    <cellStyle name="Total 12 23 10" xfId="34377"/>
    <cellStyle name="Total 12 23 10 2" xfId="34378"/>
    <cellStyle name="Total 12 23 10 3" xfId="34379"/>
    <cellStyle name="Total 12 23 10 4" xfId="53126"/>
    <cellStyle name="Total 12 23 11" xfId="34380"/>
    <cellStyle name="Total 12 23 11 2" xfId="34381"/>
    <cellStyle name="Total 12 23 11 3" xfId="34382"/>
    <cellStyle name="Total 12 23 11 4" xfId="53127"/>
    <cellStyle name="Total 12 23 12" xfId="34383"/>
    <cellStyle name="Total 12 23 12 2" xfId="34384"/>
    <cellStyle name="Total 12 23 12 3" xfId="34385"/>
    <cellStyle name="Total 12 23 12 4" xfId="53128"/>
    <cellStyle name="Total 12 23 13" xfId="34386"/>
    <cellStyle name="Total 12 23 13 2" xfId="34387"/>
    <cellStyle name="Total 12 23 13 3" xfId="34388"/>
    <cellStyle name="Total 12 23 13 4" xfId="53129"/>
    <cellStyle name="Total 12 23 14" xfId="34389"/>
    <cellStyle name="Total 12 23 14 2" xfId="34390"/>
    <cellStyle name="Total 12 23 14 3" xfId="34391"/>
    <cellStyle name="Total 12 23 14 4" xfId="53130"/>
    <cellStyle name="Total 12 23 15" xfId="34392"/>
    <cellStyle name="Total 12 23 15 2" xfId="34393"/>
    <cellStyle name="Total 12 23 15 3" xfId="34394"/>
    <cellStyle name="Total 12 23 15 4" xfId="53131"/>
    <cellStyle name="Total 12 23 16" xfId="34395"/>
    <cellStyle name="Total 12 23 16 2" xfId="34396"/>
    <cellStyle name="Total 12 23 16 3" xfId="34397"/>
    <cellStyle name="Total 12 23 16 4" xfId="53132"/>
    <cellStyle name="Total 12 23 17" xfId="34398"/>
    <cellStyle name="Total 12 23 17 2" xfId="34399"/>
    <cellStyle name="Total 12 23 17 3" xfId="34400"/>
    <cellStyle name="Total 12 23 17 4" xfId="53133"/>
    <cellStyle name="Total 12 23 18" xfId="34401"/>
    <cellStyle name="Total 12 23 18 2" xfId="34402"/>
    <cellStyle name="Total 12 23 18 3" xfId="34403"/>
    <cellStyle name="Total 12 23 18 4" xfId="53134"/>
    <cellStyle name="Total 12 23 19" xfId="34404"/>
    <cellStyle name="Total 12 23 19 2" xfId="34405"/>
    <cellStyle name="Total 12 23 19 3" xfId="34406"/>
    <cellStyle name="Total 12 23 19 4" xfId="53135"/>
    <cellStyle name="Total 12 23 2" xfId="34407"/>
    <cellStyle name="Total 12 23 2 2" xfId="34408"/>
    <cellStyle name="Total 12 23 2 3" xfId="34409"/>
    <cellStyle name="Total 12 23 2 4" xfId="53136"/>
    <cellStyle name="Total 12 23 20" xfId="34410"/>
    <cellStyle name="Total 12 23 20 2" xfId="34411"/>
    <cellStyle name="Total 12 23 20 3" xfId="53137"/>
    <cellStyle name="Total 12 23 20 4" xfId="53138"/>
    <cellStyle name="Total 12 23 21" xfId="53139"/>
    <cellStyle name="Total 12 23 22" xfId="53140"/>
    <cellStyle name="Total 12 23 3" xfId="34412"/>
    <cellStyle name="Total 12 23 3 2" xfId="34413"/>
    <cellStyle name="Total 12 23 3 3" xfId="34414"/>
    <cellStyle name="Total 12 23 3 4" xfId="53141"/>
    <cellStyle name="Total 12 23 4" xfId="34415"/>
    <cellStyle name="Total 12 23 4 2" xfId="34416"/>
    <cellStyle name="Total 12 23 4 3" xfId="34417"/>
    <cellStyle name="Total 12 23 4 4" xfId="53142"/>
    <cellStyle name="Total 12 23 5" xfId="34418"/>
    <cellStyle name="Total 12 23 5 2" xfId="34419"/>
    <cellStyle name="Total 12 23 5 3" xfId="34420"/>
    <cellStyle name="Total 12 23 5 4" xfId="53143"/>
    <cellStyle name="Total 12 23 6" xfId="34421"/>
    <cellStyle name="Total 12 23 6 2" xfId="34422"/>
    <cellStyle name="Total 12 23 6 3" xfId="34423"/>
    <cellStyle name="Total 12 23 6 4" xfId="53144"/>
    <cellStyle name="Total 12 23 7" xfId="34424"/>
    <cellStyle name="Total 12 23 7 2" xfId="34425"/>
    <cellStyle name="Total 12 23 7 3" xfId="34426"/>
    <cellStyle name="Total 12 23 7 4" xfId="53145"/>
    <cellStyle name="Total 12 23 8" xfId="34427"/>
    <cellStyle name="Total 12 23 8 2" xfId="34428"/>
    <cellStyle name="Total 12 23 8 3" xfId="34429"/>
    <cellStyle name="Total 12 23 8 4" xfId="53146"/>
    <cellStyle name="Total 12 23 9" xfId="34430"/>
    <cellStyle name="Total 12 23 9 2" xfId="34431"/>
    <cellStyle name="Total 12 23 9 3" xfId="34432"/>
    <cellStyle name="Total 12 23 9 4" xfId="53147"/>
    <cellStyle name="Total 12 24" xfId="34433"/>
    <cellStyle name="Total 12 24 10" xfId="34434"/>
    <cellStyle name="Total 12 24 10 2" xfId="34435"/>
    <cellStyle name="Total 12 24 10 3" xfId="34436"/>
    <cellStyle name="Total 12 24 10 4" xfId="53148"/>
    <cellStyle name="Total 12 24 11" xfId="34437"/>
    <cellStyle name="Total 12 24 11 2" xfId="34438"/>
    <cellStyle name="Total 12 24 11 3" xfId="34439"/>
    <cellStyle name="Total 12 24 11 4" xfId="53149"/>
    <cellStyle name="Total 12 24 12" xfId="34440"/>
    <cellStyle name="Total 12 24 12 2" xfId="34441"/>
    <cellStyle name="Total 12 24 12 3" xfId="34442"/>
    <cellStyle name="Total 12 24 12 4" xfId="53150"/>
    <cellStyle name="Total 12 24 13" xfId="34443"/>
    <cellStyle name="Total 12 24 13 2" xfId="34444"/>
    <cellStyle name="Total 12 24 13 3" xfId="34445"/>
    <cellStyle name="Total 12 24 13 4" xfId="53151"/>
    <cellStyle name="Total 12 24 14" xfId="34446"/>
    <cellStyle name="Total 12 24 14 2" xfId="34447"/>
    <cellStyle name="Total 12 24 14 3" xfId="34448"/>
    <cellStyle name="Total 12 24 14 4" xfId="53152"/>
    <cellStyle name="Total 12 24 15" xfId="34449"/>
    <cellStyle name="Total 12 24 15 2" xfId="34450"/>
    <cellStyle name="Total 12 24 15 3" xfId="34451"/>
    <cellStyle name="Total 12 24 15 4" xfId="53153"/>
    <cellStyle name="Total 12 24 16" xfId="34452"/>
    <cellStyle name="Total 12 24 16 2" xfId="34453"/>
    <cellStyle name="Total 12 24 16 3" xfId="34454"/>
    <cellStyle name="Total 12 24 16 4" xfId="53154"/>
    <cellStyle name="Total 12 24 17" xfId="34455"/>
    <cellStyle name="Total 12 24 17 2" xfId="34456"/>
    <cellStyle name="Total 12 24 17 3" xfId="34457"/>
    <cellStyle name="Total 12 24 17 4" xfId="53155"/>
    <cellStyle name="Total 12 24 18" xfId="34458"/>
    <cellStyle name="Total 12 24 18 2" xfId="34459"/>
    <cellStyle name="Total 12 24 18 3" xfId="34460"/>
    <cellStyle name="Total 12 24 18 4" xfId="53156"/>
    <cellStyle name="Total 12 24 19" xfId="34461"/>
    <cellStyle name="Total 12 24 19 2" xfId="34462"/>
    <cellStyle name="Total 12 24 19 3" xfId="34463"/>
    <cellStyle name="Total 12 24 19 4" xfId="53157"/>
    <cellStyle name="Total 12 24 2" xfId="34464"/>
    <cellStyle name="Total 12 24 2 2" xfId="34465"/>
    <cellStyle name="Total 12 24 2 3" xfId="34466"/>
    <cellStyle name="Total 12 24 2 4" xfId="53158"/>
    <cellStyle name="Total 12 24 20" xfId="34467"/>
    <cellStyle name="Total 12 24 20 2" xfId="34468"/>
    <cellStyle name="Total 12 24 20 3" xfId="53159"/>
    <cellStyle name="Total 12 24 20 4" xfId="53160"/>
    <cellStyle name="Total 12 24 21" xfId="53161"/>
    <cellStyle name="Total 12 24 22" xfId="53162"/>
    <cellStyle name="Total 12 24 3" xfId="34469"/>
    <cellStyle name="Total 12 24 3 2" xfId="34470"/>
    <cellStyle name="Total 12 24 3 3" xfId="34471"/>
    <cellStyle name="Total 12 24 3 4" xfId="53163"/>
    <cellStyle name="Total 12 24 4" xfId="34472"/>
    <cellStyle name="Total 12 24 4 2" xfId="34473"/>
    <cellStyle name="Total 12 24 4 3" xfId="34474"/>
    <cellStyle name="Total 12 24 4 4" xfId="53164"/>
    <cellStyle name="Total 12 24 5" xfId="34475"/>
    <cellStyle name="Total 12 24 5 2" xfId="34476"/>
    <cellStyle name="Total 12 24 5 3" xfId="34477"/>
    <cellStyle name="Total 12 24 5 4" xfId="53165"/>
    <cellStyle name="Total 12 24 6" xfId="34478"/>
    <cellStyle name="Total 12 24 6 2" xfId="34479"/>
    <cellStyle name="Total 12 24 6 3" xfId="34480"/>
    <cellStyle name="Total 12 24 6 4" xfId="53166"/>
    <cellStyle name="Total 12 24 7" xfId="34481"/>
    <cellStyle name="Total 12 24 7 2" xfId="34482"/>
    <cellStyle name="Total 12 24 7 3" xfId="34483"/>
    <cellStyle name="Total 12 24 7 4" xfId="53167"/>
    <cellStyle name="Total 12 24 8" xfId="34484"/>
    <cellStyle name="Total 12 24 8 2" xfId="34485"/>
    <cellStyle name="Total 12 24 8 3" xfId="34486"/>
    <cellStyle name="Total 12 24 8 4" xfId="53168"/>
    <cellStyle name="Total 12 24 9" xfId="34487"/>
    <cellStyle name="Total 12 24 9 2" xfId="34488"/>
    <cellStyle name="Total 12 24 9 3" xfId="34489"/>
    <cellStyle name="Total 12 24 9 4" xfId="53169"/>
    <cellStyle name="Total 12 25" xfId="34490"/>
    <cellStyle name="Total 12 25 10" xfId="34491"/>
    <cellStyle name="Total 12 25 10 2" xfId="34492"/>
    <cellStyle name="Total 12 25 10 3" xfId="34493"/>
    <cellStyle name="Total 12 25 10 4" xfId="53170"/>
    <cellStyle name="Total 12 25 11" xfId="34494"/>
    <cellStyle name="Total 12 25 11 2" xfId="34495"/>
    <cellStyle name="Total 12 25 11 3" xfId="34496"/>
    <cellStyle name="Total 12 25 11 4" xfId="53171"/>
    <cellStyle name="Total 12 25 12" xfId="34497"/>
    <cellStyle name="Total 12 25 12 2" xfId="34498"/>
    <cellStyle name="Total 12 25 12 3" xfId="34499"/>
    <cellStyle name="Total 12 25 12 4" xfId="53172"/>
    <cellStyle name="Total 12 25 13" xfId="34500"/>
    <cellStyle name="Total 12 25 13 2" xfId="34501"/>
    <cellStyle name="Total 12 25 13 3" xfId="34502"/>
    <cellStyle name="Total 12 25 13 4" xfId="53173"/>
    <cellStyle name="Total 12 25 14" xfId="34503"/>
    <cellStyle name="Total 12 25 14 2" xfId="34504"/>
    <cellStyle name="Total 12 25 14 3" xfId="34505"/>
    <cellStyle name="Total 12 25 14 4" xfId="53174"/>
    <cellStyle name="Total 12 25 15" xfId="34506"/>
    <cellStyle name="Total 12 25 15 2" xfId="34507"/>
    <cellStyle name="Total 12 25 15 3" xfId="34508"/>
    <cellStyle name="Total 12 25 15 4" xfId="53175"/>
    <cellStyle name="Total 12 25 16" xfId="34509"/>
    <cellStyle name="Total 12 25 16 2" xfId="34510"/>
    <cellStyle name="Total 12 25 16 3" xfId="34511"/>
    <cellStyle name="Total 12 25 16 4" xfId="53176"/>
    <cellStyle name="Total 12 25 17" xfId="34512"/>
    <cellStyle name="Total 12 25 17 2" xfId="34513"/>
    <cellStyle name="Total 12 25 17 3" xfId="34514"/>
    <cellStyle name="Total 12 25 17 4" xfId="53177"/>
    <cellStyle name="Total 12 25 18" xfId="34515"/>
    <cellStyle name="Total 12 25 18 2" xfId="34516"/>
    <cellStyle name="Total 12 25 18 3" xfId="34517"/>
    <cellStyle name="Total 12 25 18 4" xfId="53178"/>
    <cellStyle name="Total 12 25 19" xfId="34518"/>
    <cellStyle name="Total 12 25 19 2" xfId="34519"/>
    <cellStyle name="Total 12 25 19 3" xfId="34520"/>
    <cellStyle name="Total 12 25 19 4" xfId="53179"/>
    <cellStyle name="Total 12 25 2" xfId="34521"/>
    <cellStyle name="Total 12 25 2 2" xfId="34522"/>
    <cellStyle name="Total 12 25 2 3" xfId="34523"/>
    <cellStyle name="Total 12 25 2 4" xfId="53180"/>
    <cellStyle name="Total 12 25 20" xfId="34524"/>
    <cellStyle name="Total 12 25 20 2" xfId="34525"/>
    <cellStyle name="Total 12 25 20 3" xfId="53181"/>
    <cellStyle name="Total 12 25 20 4" xfId="53182"/>
    <cellStyle name="Total 12 25 21" xfId="53183"/>
    <cellStyle name="Total 12 25 22" xfId="53184"/>
    <cellStyle name="Total 12 25 3" xfId="34526"/>
    <cellStyle name="Total 12 25 3 2" xfId="34527"/>
    <cellStyle name="Total 12 25 3 3" xfId="34528"/>
    <cellStyle name="Total 12 25 3 4" xfId="53185"/>
    <cellStyle name="Total 12 25 4" xfId="34529"/>
    <cellStyle name="Total 12 25 4 2" xfId="34530"/>
    <cellStyle name="Total 12 25 4 3" xfId="34531"/>
    <cellStyle name="Total 12 25 4 4" xfId="53186"/>
    <cellStyle name="Total 12 25 5" xfId="34532"/>
    <cellStyle name="Total 12 25 5 2" xfId="34533"/>
    <cellStyle name="Total 12 25 5 3" xfId="34534"/>
    <cellStyle name="Total 12 25 5 4" xfId="53187"/>
    <cellStyle name="Total 12 25 6" xfId="34535"/>
    <cellStyle name="Total 12 25 6 2" xfId="34536"/>
    <cellStyle name="Total 12 25 6 3" xfId="34537"/>
    <cellStyle name="Total 12 25 6 4" xfId="53188"/>
    <cellStyle name="Total 12 25 7" xfId="34538"/>
    <cellStyle name="Total 12 25 7 2" xfId="34539"/>
    <cellStyle name="Total 12 25 7 3" xfId="34540"/>
    <cellStyle name="Total 12 25 7 4" xfId="53189"/>
    <cellStyle name="Total 12 25 8" xfId="34541"/>
    <cellStyle name="Total 12 25 8 2" xfId="34542"/>
    <cellStyle name="Total 12 25 8 3" xfId="34543"/>
    <cellStyle name="Total 12 25 8 4" xfId="53190"/>
    <cellStyle name="Total 12 25 9" xfId="34544"/>
    <cellStyle name="Total 12 25 9 2" xfId="34545"/>
    <cellStyle name="Total 12 25 9 3" xfId="34546"/>
    <cellStyle name="Total 12 25 9 4" xfId="53191"/>
    <cellStyle name="Total 12 26" xfId="34547"/>
    <cellStyle name="Total 12 26 10" xfId="34548"/>
    <cellStyle name="Total 12 26 10 2" xfId="34549"/>
    <cellStyle name="Total 12 26 10 3" xfId="34550"/>
    <cellStyle name="Total 12 26 10 4" xfId="53192"/>
    <cellStyle name="Total 12 26 11" xfId="34551"/>
    <cellStyle name="Total 12 26 11 2" xfId="34552"/>
    <cellStyle name="Total 12 26 11 3" xfId="34553"/>
    <cellStyle name="Total 12 26 11 4" xfId="53193"/>
    <cellStyle name="Total 12 26 12" xfId="34554"/>
    <cellStyle name="Total 12 26 12 2" xfId="34555"/>
    <cellStyle name="Total 12 26 12 3" xfId="34556"/>
    <cellStyle name="Total 12 26 12 4" xfId="53194"/>
    <cellStyle name="Total 12 26 13" xfId="34557"/>
    <cellStyle name="Total 12 26 13 2" xfId="34558"/>
    <cellStyle name="Total 12 26 13 3" xfId="34559"/>
    <cellStyle name="Total 12 26 13 4" xfId="53195"/>
    <cellStyle name="Total 12 26 14" xfId="34560"/>
    <cellStyle name="Total 12 26 14 2" xfId="34561"/>
    <cellStyle name="Total 12 26 14 3" xfId="34562"/>
    <cellStyle name="Total 12 26 14 4" xfId="53196"/>
    <cellStyle name="Total 12 26 15" xfId="34563"/>
    <cellStyle name="Total 12 26 15 2" xfId="34564"/>
    <cellStyle name="Total 12 26 15 3" xfId="34565"/>
    <cellStyle name="Total 12 26 15 4" xfId="53197"/>
    <cellStyle name="Total 12 26 16" xfId="34566"/>
    <cellStyle name="Total 12 26 16 2" xfId="34567"/>
    <cellStyle name="Total 12 26 16 3" xfId="34568"/>
    <cellStyle name="Total 12 26 16 4" xfId="53198"/>
    <cellStyle name="Total 12 26 17" xfId="34569"/>
    <cellStyle name="Total 12 26 17 2" xfId="34570"/>
    <cellStyle name="Total 12 26 17 3" xfId="34571"/>
    <cellStyle name="Total 12 26 17 4" xfId="53199"/>
    <cellStyle name="Total 12 26 18" xfId="34572"/>
    <cellStyle name="Total 12 26 18 2" xfId="34573"/>
    <cellStyle name="Total 12 26 18 3" xfId="34574"/>
    <cellStyle name="Total 12 26 18 4" xfId="53200"/>
    <cellStyle name="Total 12 26 19" xfId="34575"/>
    <cellStyle name="Total 12 26 19 2" xfId="34576"/>
    <cellStyle name="Total 12 26 19 3" xfId="34577"/>
    <cellStyle name="Total 12 26 19 4" xfId="53201"/>
    <cellStyle name="Total 12 26 2" xfId="34578"/>
    <cellStyle name="Total 12 26 2 2" xfId="34579"/>
    <cellStyle name="Total 12 26 2 3" xfId="34580"/>
    <cellStyle name="Total 12 26 2 4" xfId="53202"/>
    <cellStyle name="Total 12 26 20" xfId="34581"/>
    <cellStyle name="Total 12 26 20 2" xfId="34582"/>
    <cellStyle name="Total 12 26 20 3" xfId="53203"/>
    <cellStyle name="Total 12 26 20 4" xfId="53204"/>
    <cellStyle name="Total 12 26 21" xfId="53205"/>
    <cellStyle name="Total 12 26 22" xfId="53206"/>
    <cellStyle name="Total 12 26 3" xfId="34583"/>
    <cellStyle name="Total 12 26 3 2" xfId="34584"/>
    <cellStyle name="Total 12 26 3 3" xfId="34585"/>
    <cellStyle name="Total 12 26 3 4" xfId="53207"/>
    <cellStyle name="Total 12 26 4" xfId="34586"/>
    <cellStyle name="Total 12 26 4 2" xfId="34587"/>
    <cellStyle name="Total 12 26 4 3" xfId="34588"/>
    <cellStyle name="Total 12 26 4 4" xfId="53208"/>
    <cellStyle name="Total 12 26 5" xfId="34589"/>
    <cellStyle name="Total 12 26 5 2" xfId="34590"/>
    <cellStyle name="Total 12 26 5 3" xfId="34591"/>
    <cellStyle name="Total 12 26 5 4" xfId="53209"/>
    <cellStyle name="Total 12 26 6" xfId="34592"/>
    <cellStyle name="Total 12 26 6 2" xfId="34593"/>
    <cellStyle name="Total 12 26 6 3" xfId="34594"/>
    <cellStyle name="Total 12 26 6 4" xfId="53210"/>
    <cellStyle name="Total 12 26 7" xfId="34595"/>
    <cellStyle name="Total 12 26 7 2" xfId="34596"/>
    <cellStyle name="Total 12 26 7 3" xfId="34597"/>
    <cellStyle name="Total 12 26 7 4" xfId="53211"/>
    <cellStyle name="Total 12 26 8" xfId="34598"/>
    <cellStyle name="Total 12 26 8 2" xfId="34599"/>
    <cellStyle name="Total 12 26 8 3" xfId="34600"/>
    <cellStyle name="Total 12 26 8 4" xfId="53212"/>
    <cellStyle name="Total 12 26 9" xfId="34601"/>
    <cellStyle name="Total 12 26 9 2" xfId="34602"/>
    <cellStyle name="Total 12 26 9 3" xfId="34603"/>
    <cellStyle name="Total 12 26 9 4" xfId="53213"/>
    <cellStyle name="Total 12 27" xfId="34604"/>
    <cellStyle name="Total 12 27 10" xfId="34605"/>
    <cellStyle name="Total 12 27 10 2" xfId="34606"/>
    <cellStyle name="Total 12 27 10 3" xfId="34607"/>
    <cellStyle name="Total 12 27 10 4" xfId="53214"/>
    <cellStyle name="Total 12 27 11" xfId="34608"/>
    <cellStyle name="Total 12 27 11 2" xfId="34609"/>
    <cellStyle name="Total 12 27 11 3" xfId="34610"/>
    <cellStyle name="Total 12 27 11 4" xfId="53215"/>
    <cellStyle name="Total 12 27 12" xfId="34611"/>
    <cellStyle name="Total 12 27 12 2" xfId="34612"/>
    <cellStyle name="Total 12 27 12 3" xfId="34613"/>
    <cellStyle name="Total 12 27 12 4" xfId="53216"/>
    <cellStyle name="Total 12 27 13" xfId="34614"/>
    <cellStyle name="Total 12 27 13 2" xfId="34615"/>
    <cellStyle name="Total 12 27 13 3" xfId="34616"/>
    <cellStyle name="Total 12 27 13 4" xfId="53217"/>
    <cellStyle name="Total 12 27 14" xfId="34617"/>
    <cellStyle name="Total 12 27 14 2" xfId="34618"/>
    <cellStyle name="Total 12 27 14 3" xfId="34619"/>
    <cellStyle name="Total 12 27 14 4" xfId="53218"/>
    <cellStyle name="Total 12 27 15" xfId="34620"/>
    <cellStyle name="Total 12 27 15 2" xfId="34621"/>
    <cellStyle name="Total 12 27 15 3" xfId="34622"/>
    <cellStyle name="Total 12 27 15 4" xfId="53219"/>
    <cellStyle name="Total 12 27 16" xfId="34623"/>
    <cellStyle name="Total 12 27 16 2" xfId="34624"/>
    <cellStyle name="Total 12 27 16 3" xfId="34625"/>
    <cellStyle name="Total 12 27 16 4" xfId="53220"/>
    <cellStyle name="Total 12 27 17" xfId="34626"/>
    <cellStyle name="Total 12 27 17 2" xfId="34627"/>
    <cellStyle name="Total 12 27 17 3" xfId="34628"/>
    <cellStyle name="Total 12 27 17 4" xfId="53221"/>
    <cellStyle name="Total 12 27 18" xfId="34629"/>
    <cellStyle name="Total 12 27 18 2" xfId="34630"/>
    <cellStyle name="Total 12 27 18 3" xfId="34631"/>
    <cellStyle name="Total 12 27 18 4" xfId="53222"/>
    <cellStyle name="Total 12 27 19" xfId="34632"/>
    <cellStyle name="Total 12 27 19 2" xfId="34633"/>
    <cellStyle name="Total 12 27 19 3" xfId="34634"/>
    <cellStyle name="Total 12 27 19 4" xfId="53223"/>
    <cellStyle name="Total 12 27 2" xfId="34635"/>
    <cellStyle name="Total 12 27 2 2" xfId="34636"/>
    <cellStyle name="Total 12 27 2 3" xfId="34637"/>
    <cellStyle name="Total 12 27 2 4" xfId="53224"/>
    <cellStyle name="Total 12 27 20" xfId="34638"/>
    <cellStyle name="Total 12 27 20 2" xfId="34639"/>
    <cellStyle name="Total 12 27 20 3" xfId="53225"/>
    <cellStyle name="Total 12 27 20 4" xfId="53226"/>
    <cellStyle name="Total 12 27 21" xfId="53227"/>
    <cellStyle name="Total 12 27 22" xfId="53228"/>
    <cellStyle name="Total 12 27 3" xfId="34640"/>
    <cellStyle name="Total 12 27 3 2" xfId="34641"/>
    <cellStyle name="Total 12 27 3 3" xfId="34642"/>
    <cellStyle name="Total 12 27 3 4" xfId="53229"/>
    <cellStyle name="Total 12 27 4" xfId="34643"/>
    <cellStyle name="Total 12 27 4 2" xfId="34644"/>
    <cellStyle name="Total 12 27 4 3" xfId="34645"/>
    <cellStyle name="Total 12 27 4 4" xfId="53230"/>
    <cellStyle name="Total 12 27 5" xfId="34646"/>
    <cellStyle name="Total 12 27 5 2" xfId="34647"/>
    <cellStyle name="Total 12 27 5 3" xfId="34648"/>
    <cellStyle name="Total 12 27 5 4" xfId="53231"/>
    <cellStyle name="Total 12 27 6" xfId="34649"/>
    <cellStyle name="Total 12 27 6 2" xfId="34650"/>
    <cellStyle name="Total 12 27 6 3" xfId="34651"/>
    <cellStyle name="Total 12 27 6 4" xfId="53232"/>
    <cellStyle name="Total 12 27 7" xfId="34652"/>
    <cellStyle name="Total 12 27 7 2" xfId="34653"/>
    <cellStyle name="Total 12 27 7 3" xfId="34654"/>
    <cellStyle name="Total 12 27 7 4" xfId="53233"/>
    <cellStyle name="Total 12 27 8" xfId="34655"/>
    <cellStyle name="Total 12 27 8 2" xfId="34656"/>
    <cellStyle name="Total 12 27 8 3" xfId="34657"/>
    <cellStyle name="Total 12 27 8 4" xfId="53234"/>
    <cellStyle name="Total 12 27 9" xfId="34658"/>
    <cellStyle name="Total 12 27 9 2" xfId="34659"/>
    <cellStyle name="Total 12 27 9 3" xfId="34660"/>
    <cellStyle name="Total 12 27 9 4" xfId="53235"/>
    <cellStyle name="Total 12 28" xfId="34661"/>
    <cellStyle name="Total 12 28 10" xfId="34662"/>
    <cellStyle name="Total 12 28 10 2" xfId="34663"/>
    <cellStyle name="Total 12 28 10 3" xfId="34664"/>
    <cellStyle name="Total 12 28 10 4" xfId="53236"/>
    <cellStyle name="Total 12 28 11" xfId="34665"/>
    <cellStyle name="Total 12 28 11 2" xfId="34666"/>
    <cellStyle name="Total 12 28 11 3" xfId="34667"/>
    <cellStyle name="Total 12 28 11 4" xfId="53237"/>
    <cellStyle name="Total 12 28 12" xfId="34668"/>
    <cellStyle name="Total 12 28 12 2" xfId="34669"/>
    <cellStyle name="Total 12 28 12 3" xfId="34670"/>
    <cellStyle name="Total 12 28 12 4" xfId="53238"/>
    <cellStyle name="Total 12 28 13" xfId="34671"/>
    <cellStyle name="Total 12 28 13 2" xfId="34672"/>
    <cellStyle name="Total 12 28 13 3" xfId="34673"/>
    <cellStyle name="Total 12 28 13 4" xfId="53239"/>
    <cellStyle name="Total 12 28 14" xfId="34674"/>
    <cellStyle name="Total 12 28 14 2" xfId="34675"/>
    <cellStyle name="Total 12 28 14 3" xfId="34676"/>
    <cellStyle name="Total 12 28 14 4" xfId="53240"/>
    <cellStyle name="Total 12 28 15" xfId="34677"/>
    <cellStyle name="Total 12 28 15 2" xfId="34678"/>
    <cellStyle name="Total 12 28 15 3" xfId="34679"/>
    <cellStyle name="Total 12 28 15 4" xfId="53241"/>
    <cellStyle name="Total 12 28 16" xfId="34680"/>
    <cellStyle name="Total 12 28 16 2" xfId="34681"/>
    <cellStyle name="Total 12 28 16 3" xfId="34682"/>
    <cellStyle name="Total 12 28 16 4" xfId="53242"/>
    <cellStyle name="Total 12 28 17" xfId="34683"/>
    <cellStyle name="Total 12 28 17 2" xfId="34684"/>
    <cellStyle name="Total 12 28 17 3" xfId="34685"/>
    <cellStyle name="Total 12 28 17 4" xfId="53243"/>
    <cellStyle name="Total 12 28 18" xfId="34686"/>
    <cellStyle name="Total 12 28 18 2" xfId="34687"/>
    <cellStyle name="Total 12 28 18 3" xfId="34688"/>
    <cellStyle name="Total 12 28 18 4" xfId="53244"/>
    <cellStyle name="Total 12 28 19" xfId="34689"/>
    <cellStyle name="Total 12 28 19 2" xfId="34690"/>
    <cellStyle name="Total 12 28 19 3" xfId="34691"/>
    <cellStyle name="Total 12 28 19 4" xfId="53245"/>
    <cellStyle name="Total 12 28 2" xfId="34692"/>
    <cellStyle name="Total 12 28 2 2" xfId="34693"/>
    <cellStyle name="Total 12 28 2 3" xfId="34694"/>
    <cellStyle name="Total 12 28 2 4" xfId="53246"/>
    <cellStyle name="Total 12 28 20" xfId="34695"/>
    <cellStyle name="Total 12 28 20 2" xfId="34696"/>
    <cellStyle name="Total 12 28 20 3" xfId="53247"/>
    <cellStyle name="Total 12 28 20 4" xfId="53248"/>
    <cellStyle name="Total 12 28 21" xfId="53249"/>
    <cellStyle name="Total 12 28 22" xfId="53250"/>
    <cellStyle name="Total 12 28 3" xfId="34697"/>
    <cellStyle name="Total 12 28 3 2" xfId="34698"/>
    <cellStyle name="Total 12 28 3 3" xfId="34699"/>
    <cellStyle name="Total 12 28 3 4" xfId="53251"/>
    <cellStyle name="Total 12 28 4" xfId="34700"/>
    <cellStyle name="Total 12 28 4 2" xfId="34701"/>
    <cellStyle name="Total 12 28 4 3" xfId="34702"/>
    <cellStyle name="Total 12 28 4 4" xfId="53252"/>
    <cellStyle name="Total 12 28 5" xfId="34703"/>
    <cellStyle name="Total 12 28 5 2" xfId="34704"/>
    <cellStyle name="Total 12 28 5 3" xfId="34705"/>
    <cellStyle name="Total 12 28 5 4" xfId="53253"/>
    <cellStyle name="Total 12 28 6" xfId="34706"/>
    <cellStyle name="Total 12 28 6 2" xfId="34707"/>
    <cellStyle name="Total 12 28 6 3" xfId="34708"/>
    <cellStyle name="Total 12 28 6 4" xfId="53254"/>
    <cellStyle name="Total 12 28 7" xfId="34709"/>
    <cellStyle name="Total 12 28 7 2" xfId="34710"/>
    <cellStyle name="Total 12 28 7 3" xfId="34711"/>
    <cellStyle name="Total 12 28 7 4" xfId="53255"/>
    <cellStyle name="Total 12 28 8" xfId="34712"/>
    <cellStyle name="Total 12 28 8 2" xfId="34713"/>
    <cellStyle name="Total 12 28 8 3" xfId="34714"/>
    <cellStyle name="Total 12 28 8 4" xfId="53256"/>
    <cellStyle name="Total 12 28 9" xfId="34715"/>
    <cellStyle name="Total 12 28 9 2" xfId="34716"/>
    <cellStyle name="Total 12 28 9 3" xfId="34717"/>
    <cellStyle name="Total 12 28 9 4" xfId="53257"/>
    <cellStyle name="Total 12 29" xfId="34718"/>
    <cellStyle name="Total 12 29 10" xfId="34719"/>
    <cellStyle name="Total 12 29 10 2" xfId="34720"/>
    <cellStyle name="Total 12 29 10 3" xfId="34721"/>
    <cellStyle name="Total 12 29 10 4" xfId="53258"/>
    <cellStyle name="Total 12 29 11" xfId="34722"/>
    <cellStyle name="Total 12 29 11 2" xfId="34723"/>
    <cellStyle name="Total 12 29 11 3" xfId="34724"/>
    <cellStyle name="Total 12 29 11 4" xfId="53259"/>
    <cellStyle name="Total 12 29 12" xfId="34725"/>
    <cellStyle name="Total 12 29 12 2" xfId="34726"/>
    <cellStyle name="Total 12 29 12 3" xfId="34727"/>
    <cellStyle name="Total 12 29 12 4" xfId="53260"/>
    <cellStyle name="Total 12 29 13" xfId="34728"/>
    <cellStyle name="Total 12 29 13 2" xfId="34729"/>
    <cellStyle name="Total 12 29 13 3" xfId="34730"/>
    <cellStyle name="Total 12 29 13 4" xfId="53261"/>
    <cellStyle name="Total 12 29 14" xfId="34731"/>
    <cellStyle name="Total 12 29 14 2" xfId="34732"/>
    <cellStyle name="Total 12 29 14 3" xfId="34733"/>
    <cellStyle name="Total 12 29 14 4" xfId="53262"/>
    <cellStyle name="Total 12 29 15" xfId="34734"/>
    <cellStyle name="Total 12 29 15 2" xfId="34735"/>
    <cellStyle name="Total 12 29 15 3" xfId="34736"/>
    <cellStyle name="Total 12 29 15 4" xfId="53263"/>
    <cellStyle name="Total 12 29 16" xfId="34737"/>
    <cellStyle name="Total 12 29 16 2" xfId="34738"/>
    <cellStyle name="Total 12 29 16 3" xfId="34739"/>
    <cellStyle name="Total 12 29 16 4" xfId="53264"/>
    <cellStyle name="Total 12 29 17" xfId="34740"/>
    <cellStyle name="Total 12 29 17 2" xfId="34741"/>
    <cellStyle name="Total 12 29 17 3" xfId="34742"/>
    <cellStyle name="Total 12 29 17 4" xfId="53265"/>
    <cellStyle name="Total 12 29 18" xfId="34743"/>
    <cellStyle name="Total 12 29 18 2" xfId="34744"/>
    <cellStyle name="Total 12 29 18 3" xfId="34745"/>
    <cellStyle name="Total 12 29 18 4" xfId="53266"/>
    <cellStyle name="Total 12 29 19" xfId="34746"/>
    <cellStyle name="Total 12 29 19 2" xfId="34747"/>
    <cellStyle name="Total 12 29 19 3" xfId="34748"/>
    <cellStyle name="Total 12 29 19 4" xfId="53267"/>
    <cellStyle name="Total 12 29 2" xfId="34749"/>
    <cellStyle name="Total 12 29 2 2" xfId="34750"/>
    <cellStyle name="Total 12 29 2 3" xfId="34751"/>
    <cellStyle name="Total 12 29 2 4" xfId="53268"/>
    <cellStyle name="Total 12 29 20" xfId="34752"/>
    <cellStyle name="Total 12 29 20 2" xfId="34753"/>
    <cellStyle name="Total 12 29 20 3" xfId="53269"/>
    <cellStyle name="Total 12 29 20 4" xfId="53270"/>
    <cellStyle name="Total 12 29 21" xfId="53271"/>
    <cellStyle name="Total 12 29 22" xfId="53272"/>
    <cellStyle name="Total 12 29 3" xfId="34754"/>
    <cellStyle name="Total 12 29 3 2" xfId="34755"/>
    <cellStyle name="Total 12 29 3 3" xfId="34756"/>
    <cellStyle name="Total 12 29 3 4" xfId="53273"/>
    <cellStyle name="Total 12 29 4" xfId="34757"/>
    <cellStyle name="Total 12 29 4 2" xfId="34758"/>
    <cellStyle name="Total 12 29 4 3" xfId="34759"/>
    <cellStyle name="Total 12 29 4 4" xfId="53274"/>
    <cellStyle name="Total 12 29 5" xfId="34760"/>
    <cellStyle name="Total 12 29 5 2" xfId="34761"/>
    <cellStyle name="Total 12 29 5 3" xfId="34762"/>
    <cellStyle name="Total 12 29 5 4" xfId="53275"/>
    <cellStyle name="Total 12 29 6" xfId="34763"/>
    <cellStyle name="Total 12 29 6 2" xfId="34764"/>
    <cellStyle name="Total 12 29 6 3" xfId="34765"/>
    <cellStyle name="Total 12 29 6 4" xfId="53276"/>
    <cellStyle name="Total 12 29 7" xfId="34766"/>
    <cellStyle name="Total 12 29 7 2" xfId="34767"/>
    <cellStyle name="Total 12 29 7 3" xfId="34768"/>
    <cellStyle name="Total 12 29 7 4" xfId="53277"/>
    <cellStyle name="Total 12 29 8" xfId="34769"/>
    <cellStyle name="Total 12 29 8 2" xfId="34770"/>
    <cellStyle name="Total 12 29 8 3" xfId="34771"/>
    <cellStyle name="Total 12 29 8 4" xfId="53278"/>
    <cellStyle name="Total 12 29 9" xfId="34772"/>
    <cellStyle name="Total 12 29 9 2" xfId="34773"/>
    <cellStyle name="Total 12 29 9 3" xfId="34774"/>
    <cellStyle name="Total 12 29 9 4" xfId="53279"/>
    <cellStyle name="Total 12 3" xfId="34775"/>
    <cellStyle name="Total 12 3 10" xfId="34776"/>
    <cellStyle name="Total 12 3 10 2" xfId="34777"/>
    <cellStyle name="Total 12 3 10 3" xfId="34778"/>
    <cellStyle name="Total 12 3 10 4" xfId="53280"/>
    <cellStyle name="Total 12 3 11" xfId="34779"/>
    <cellStyle name="Total 12 3 11 2" xfId="34780"/>
    <cellStyle name="Total 12 3 11 3" xfId="34781"/>
    <cellStyle name="Total 12 3 11 4" xfId="53281"/>
    <cellStyle name="Total 12 3 12" xfId="34782"/>
    <cellStyle name="Total 12 3 12 2" xfId="34783"/>
    <cellStyle name="Total 12 3 12 3" xfId="34784"/>
    <cellStyle name="Total 12 3 12 4" xfId="53282"/>
    <cellStyle name="Total 12 3 13" xfId="34785"/>
    <cellStyle name="Total 12 3 13 2" xfId="34786"/>
    <cellStyle name="Total 12 3 13 3" xfId="34787"/>
    <cellStyle name="Total 12 3 13 4" xfId="53283"/>
    <cellStyle name="Total 12 3 14" xfId="34788"/>
    <cellStyle name="Total 12 3 14 2" xfId="34789"/>
    <cellStyle name="Total 12 3 14 3" xfId="34790"/>
    <cellStyle name="Total 12 3 14 4" xfId="53284"/>
    <cellStyle name="Total 12 3 15" xfId="34791"/>
    <cellStyle name="Total 12 3 15 2" xfId="34792"/>
    <cellStyle name="Total 12 3 15 3" xfId="34793"/>
    <cellStyle name="Total 12 3 15 4" xfId="53285"/>
    <cellStyle name="Total 12 3 16" xfId="34794"/>
    <cellStyle name="Total 12 3 16 2" xfId="34795"/>
    <cellStyle name="Total 12 3 16 3" xfId="34796"/>
    <cellStyle name="Total 12 3 16 4" xfId="53286"/>
    <cellStyle name="Total 12 3 17" xfId="34797"/>
    <cellStyle name="Total 12 3 17 2" xfId="34798"/>
    <cellStyle name="Total 12 3 17 3" xfId="34799"/>
    <cellStyle name="Total 12 3 17 4" xfId="53287"/>
    <cellStyle name="Total 12 3 18" xfId="34800"/>
    <cellStyle name="Total 12 3 18 2" xfId="34801"/>
    <cellStyle name="Total 12 3 18 3" xfId="34802"/>
    <cellStyle name="Total 12 3 18 4" xfId="53288"/>
    <cellStyle name="Total 12 3 19" xfId="34803"/>
    <cellStyle name="Total 12 3 19 2" xfId="34804"/>
    <cellStyle name="Total 12 3 19 3" xfId="34805"/>
    <cellStyle name="Total 12 3 19 4" xfId="53289"/>
    <cellStyle name="Total 12 3 2" xfId="34806"/>
    <cellStyle name="Total 12 3 2 2" xfId="34807"/>
    <cellStyle name="Total 12 3 2 3" xfId="34808"/>
    <cellStyle name="Total 12 3 2 4" xfId="53290"/>
    <cellStyle name="Total 12 3 20" xfId="34809"/>
    <cellStyle name="Total 12 3 20 2" xfId="34810"/>
    <cellStyle name="Total 12 3 20 3" xfId="53291"/>
    <cellStyle name="Total 12 3 20 4" xfId="53292"/>
    <cellStyle name="Total 12 3 21" xfId="53293"/>
    <cellStyle name="Total 12 3 22" xfId="53294"/>
    <cellStyle name="Total 12 3 3" xfId="34811"/>
    <cellStyle name="Total 12 3 3 2" xfId="34812"/>
    <cellStyle name="Total 12 3 3 3" xfId="34813"/>
    <cellStyle name="Total 12 3 3 4" xfId="53295"/>
    <cellStyle name="Total 12 3 4" xfId="34814"/>
    <cellStyle name="Total 12 3 4 2" xfId="34815"/>
    <cellStyle name="Total 12 3 4 3" xfId="34816"/>
    <cellStyle name="Total 12 3 4 4" xfId="53296"/>
    <cellStyle name="Total 12 3 5" xfId="34817"/>
    <cellStyle name="Total 12 3 5 2" xfId="34818"/>
    <cellStyle name="Total 12 3 5 3" xfId="34819"/>
    <cellStyle name="Total 12 3 5 4" xfId="53297"/>
    <cellStyle name="Total 12 3 6" xfId="34820"/>
    <cellStyle name="Total 12 3 6 2" xfId="34821"/>
    <cellStyle name="Total 12 3 6 3" xfId="34822"/>
    <cellStyle name="Total 12 3 6 4" xfId="53298"/>
    <cellStyle name="Total 12 3 7" xfId="34823"/>
    <cellStyle name="Total 12 3 7 2" xfId="34824"/>
    <cellStyle name="Total 12 3 7 3" xfId="34825"/>
    <cellStyle name="Total 12 3 7 4" xfId="53299"/>
    <cellStyle name="Total 12 3 8" xfId="34826"/>
    <cellStyle name="Total 12 3 8 2" xfId="34827"/>
    <cellStyle name="Total 12 3 8 3" xfId="34828"/>
    <cellStyle name="Total 12 3 8 4" xfId="53300"/>
    <cellStyle name="Total 12 3 9" xfId="34829"/>
    <cellStyle name="Total 12 3 9 2" xfId="34830"/>
    <cellStyle name="Total 12 3 9 3" xfId="34831"/>
    <cellStyle name="Total 12 3 9 4" xfId="53301"/>
    <cellStyle name="Total 12 30" xfId="34832"/>
    <cellStyle name="Total 12 30 10" xfId="34833"/>
    <cellStyle name="Total 12 30 10 2" xfId="34834"/>
    <cellStyle name="Total 12 30 10 3" xfId="34835"/>
    <cellStyle name="Total 12 30 10 4" xfId="53302"/>
    <cellStyle name="Total 12 30 11" xfId="34836"/>
    <cellStyle name="Total 12 30 11 2" xfId="34837"/>
    <cellStyle name="Total 12 30 11 3" xfId="34838"/>
    <cellStyle name="Total 12 30 11 4" xfId="53303"/>
    <cellStyle name="Total 12 30 12" xfId="34839"/>
    <cellStyle name="Total 12 30 12 2" xfId="34840"/>
    <cellStyle name="Total 12 30 12 3" xfId="34841"/>
    <cellStyle name="Total 12 30 12 4" xfId="53304"/>
    <cellStyle name="Total 12 30 13" xfId="34842"/>
    <cellStyle name="Total 12 30 13 2" xfId="34843"/>
    <cellStyle name="Total 12 30 13 3" xfId="34844"/>
    <cellStyle name="Total 12 30 13 4" xfId="53305"/>
    <cellStyle name="Total 12 30 14" xfId="34845"/>
    <cellStyle name="Total 12 30 14 2" xfId="34846"/>
    <cellStyle name="Total 12 30 14 3" xfId="34847"/>
    <cellStyle name="Total 12 30 14 4" xfId="53306"/>
    <cellStyle name="Total 12 30 15" xfId="34848"/>
    <cellStyle name="Total 12 30 15 2" xfId="34849"/>
    <cellStyle name="Total 12 30 15 3" xfId="34850"/>
    <cellStyle name="Total 12 30 15 4" xfId="53307"/>
    <cellStyle name="Total 12 30 16" xfId="34851"/>
    <cellStyle name="Total 12 30 16 2" xfId="34852"/>
    <cellStyle name="Total 12 30 16 3" xfId="34853"/>
    <cellStyle name="Total 12 30 16 4" xfId="53308"/>
    <cellStyle name="Total 12 30 17" xfId="34854"/>
    <cellStyle name="Total 12 30 17 2" xfId="34855"/>
    <cellStyle name="Total 12 30 17 3" xfId="34856"/>
    <cellStyle name="Total 12 30 17 4" xfId="53309"/>
    <cellStyle name="Total 12 30 18" xfId="34857"/>
    <cellStyle name="Total 12 30 18 2" xfId="34858"/>
    <cellStyle name="Total 12 30 18 3" xfId="34859"/>
    <cellStyle name="Total 12 30 18 4" xfId="53310"/>
    <cellStyle name="Total 12 30 19" xfId="34860"/>
    <cellStyle name="Total 12 30 19 2" xfId="34861"/>
    <cellStyle name="Total 12 30 19 3" xfId="34862"/>
    <cellStyle name="Total 12 30 19 4" xfId="53311"/>
    <cellStyle name="Total 12 30 2" xfId="34863"/>
    <cellStyle name="Total 12 30 2 2" xfId="34864"/>
    <cellStyle name="Total 12 30 2 3" xfId="34865"/>
    <cellStyle name="Total 12 30 2 4" xfId="53312"/>
    <cellStyle name="Total 12 30 20" xfId="34866"/>
    <cellStyle name="Total 12 30 20 2" xfId="34867"/>
    <cellStyle name="Total 12 30 20 3" xfId="53313"/>
    <cellStyle name="Total 12 30 20 4" xfId="53314"/>
    <cellStyle name="Total 12 30 21" xfId="53315"/>
    <cellStyle name="Total 12 30 22" xfId="53316"/>
    <cellStyle name="Total 12 30 3" xfId="34868"/>
    <cellStyle name="Total 12 30 3 2" xfId="34869"/>
    <cellStyle name="Total 12 30 3 3" xfId="34870"/>
    <cellStyle name="Total 12 30 3 4" xfId="53317"/>
    <cellStyle name="Total 12 30 4" xfId="34871"/>
    <cellStyle name="Total 12 30 4 2" xfId="34872"/>
    <cellStyle name="Total 12 30 4 3" xfId="34873"/>
    <cellStyle name="Total 12 30 4 4" xfId="53318"/>
    <cellStyle name="Total 12 30 5" xfId="34874"/>
    <cellStyle name="Total 12 30 5 2" xfId="34875"/>
    <cellStyle name="Total 12 30 5 3" xfId="34876"/>
    <cellStyle name="Total 12 30 5 4" xfId="53319"/>
    <cellStyle name="Total 12 30 6" xfId="34877"/>
    <cellStyle name="Total 12 30 6 2" xfId="34878"/>
    <cellStyle name="Total 12 30 6 3" xfId="34879"/>
    <cellStyle name="Total 12 30 6 4" xfId="53320"/>
    <cellStyle name="Total 12 30 7" xfId="34880"/>
    <cellStyle name="Total 12 30 7 2" xfId="34881"/>
    <cellStyle name="Total 12 30 7 3" xfId="34882"/>
    <cellStyle name="Total 12 30 7 4" xfId="53321"/>
    <cellStyle name="Total 12 30 8" xfId="34883"/>
    <cellStyle name="Total 12 30 8 2" xfId="34884"/>
    <cellStyle name="Total 12 30 8 3" xfId="34885"/>
    <cellStyle name="Total 12 30 8 4" xfId="53322"/>
    <cellStyle name="Total 12 30 9" xfId="34886"/>
    <cellStyle name="Total 12 30 9 2" xfId="34887"/>
    <cellStyle name="Total 12 30 9 3" xfId="34888"/>
    <cellStyle name="Total 12 30 9 4" xfId="53323"/>
    <cellStyle name="Total 12 31" xfId="34889"/>
    <cellStyle name="Total 12 31 2" xfId="34890"/>
    <cellStyle name="Total 12 31 3" xfId="34891"/>
    <cellStyle name="Total 12 31 4" xfId="53324"/>
    <cellStyle name="Total 12 32" xfId="34892"/>
    <cellStyle name="Total 12 32 2" xfId="34893"/>
    <cellStyle name="Total 12 32 3" xfId="34894"/>
    <cellStyle name="Total 12 32 4" xfId="53325"/>
    <cellStyle name="Total 12 33" xfId="34895"/>
    <cellStyle name="Total 12 33 2" xfId="34896"/>
    <cellStyle name="Total 12 33 3" xfId="34897"/>
    <cellStyle name="Total 12 33 4" xfId="53326"/>
    <cellStyle name="Total 12 34" xfId="34898"/>
    <cellStyle name="Total 12 34 2" xfId="34899"/>
    <cellStyle name="Total 12 34 3" xfId="34900"/>
    <cellStyle name="Total 12 34 4" xfId="53327"/>
    <cellStyle name="Total 12 35" xfId="34901"/>
    <cellStyle name="Total 12 35 2" xfId="34902"/>
    <cellStyle name="Total 12 35 3" xfId="34903"/>
    <cellStyle name="Total 12 35 4" xfId="53328"/>
    <cellStyle name="Total 12 36" xfId="34904"/>
    <cellStyle name="Total 12 36 2" xfId="34905"/>
    <cellStyle name="Total 12 36 3" xfId="34906"/>
    <cellStyle name="Total 12 36 4" xfId="53329"/>
    <cellStyle name="Total 12 37" xfId="34907"/>
    <cellStyle name="Total 12 37 2" xfId="34908"/>
    <cellStyle name="Total 12 37 3" xfId="34909"/>
    <cellStyle name="Total 12 37 4" xfId="53330"/>
    <cellStyle name="Total 12 38" xfId="34910"/>
    <cellStyle name="Total 12 38 2" xfId="34911"/>
    <cellStyle name="Total 12 38 3" xfId="34912"/>
    <cellStyle name="Total 12 38 4" xfId="53331"/>
    <cellStyle name="Total 12 39" xfId="34913"/>
    <cellStyle name="Total 12 39 2" xfId="34914"/>
    <cellStyle name="Total 12 39 3" xfId="34915"/>
    <cellStyle name="Total 12 39 4" xfId="53332"/>
    <cellStyle name="Total 12 4" xfId="34916"/>
    <cellStyle name="Total 12 4 10" xfId="34917"/>
    <cellStyle name="Total 12 4 10 2" xfId="34918"/>
    <cellStyle name="Total 12 4 10 3" xfId="34919"/>
    <cellStyle name="Total 12 4 10 4" xfId="53333"/>
    <cellStyle name="Total 12 4 11" xfId="34920"/>
    <cellStyle name="Total 12 4 11 2" xfId="34921"/>
    <cellStyle name="Total 12 4 11 3" xfId="34922"/>
    <cellStyle name="Total 12 4 11 4" xfId="53334"/>
    <cellStyle name="Total 12 4 12" xfId="34923"/>
    <cellStyle name="Total 12 4 12 2" xfId="34924"/>
    <cellStyle name="Total 12 4 12 3" xfId="34925"/>
    <cellStyle name="Total 12 4 12 4" xfId="53335"/>
    <cellStyle name="Total 12 4 13" xfId="34926"/>
    <cellStyle name="Total 12 4 13 2" xfId="34927"/>
    <cellStyle name="Total 12 4 13 3" xfId="34928"/>
    <cellStyle name="Total 12 4 13 4" xfId="53336"/>
    <cellStyle name="Total 12 4 14" xfId="34929"/>
    <cellStyle name="Total 12 4 14 2" xfId="34930"/>
    <cellStyle name="Total 12 4 14 3" xfId="34931"/>
    <cellStyle name="Total 12 4 14 4" xfId="53337"/>
    <cellStyle name="Total 12 4 15" xfId="34932"/>
    <cellStyle name="Total 12 4 15 2" xfId="34933"/>
    <cellStyle name="Total 12 4 15 3" xfId="34934"/>
    <cellStyle name="Total 12 4 15 4" xfId="53338"/>
    <cellStyle name="Total 12 4 16" xfId="34935"/>
    <cellStyle name="Total 12 4 16 2" xfId="34936"/>
    <cellStyle name="Total 12 4 16 3" xfId="34937"/>
    <cellStyle name="Total 12 4 16 4" xfId="53339"/>
    <cellStyle name="Total 12 4 17" xfId="34938"/>
    <cellStyle name="Total 12 4 17 2" xfId="34939"/>
    <cellStyle name="Total 12 4 17 3" xfId="34940"/>
    <cellStyle name="Total 12 4 17 4" xfId="53340"/>
    <cellStyle name="Total 12 4 18" xfId="34941"/>
    <cellStyle name="Total 12 4 18 2" xfId="34942"/>
    <cellStyle name="Total 12 4 18 3" xfId="34943"/>
    <cellStyle name="Total 12 4 18 4" xfId="53341"/>
    <cellStyle name="Total 12 4 19" xfId="34944"/>
    <cellStyle name="Total 12 4 19 2" xfId="34945"/>
    <cellStyle name="Total 12 4 19 3" xfId="34946"/>
    <cellStyle name="Total 12 4 19 4" xfId="53342"/>
    <cellStyle name="Total 12 4 2" xfId="34947"/>
    <cellStyle name="Total 12 4 2 2" xfId="34948"/>
    <cellStyle name="Total 12 4 2 3" xfId="34949"/>
    <cellStyle name="Total 12 4 2 4" xfId="53343"/>
    <cellStyle name="Total 12 4 20" xfId="34950"/>
    <cellStyle name="Total 12 4 20 2" xfId="34951"/>
    <cellStyle name="Total 12 4 20 3" xfId="53344"/>
    <cellStyle name="Total 12 4 20 4" xfId="53345"/>
    <cellStyle name="Total 12 4 21" xfId="53346"/>
    <cellStyle name="Total 12 4 22" xfId="53347"/>
    <cellStyle name="Total 12 4 3" xfId="34952"/>
    <cellStyle name="Total 12 4 3 2" xfId="34953"/>
    <cellStyle name="Total 12 4 3 3" xfId="34954"/>
    <cellStyle name="Total 12 4 3 4" xfId="53348"/>
    <cellStyle name="Total 12 4 4" xfId="34955"/>
    <cellStyle name="Total 12 4 4 2" xfId="34956"/>
    <cellStyle name="Total 12 4 4 3" xfId="34957"/>
    <cellStyle name="Total 12 4 4 4" xfId="53349"/>
    <cellStyle name="Total 12 4 5" xfId="34958"/>
    <cellStyle name="Total 12 4 5 2" xfId="34959"/>
    <cellStyle name="Total 12 4 5 3" xfId="34960"/>
    <cellStyle name="Total 12 4 5 4" xfId="53350"/>
    <cellStyle name="Total 12 4 6" xfId="34961"/>
    <cellStyle name="Total 12 4 6 2" xfId="34962"/>
    <cellStyle name="Total 12 4 6 3" xfId="34963"/>
    <cellStyle name="Total 12 4 6 4" xfId="53351"/>
    <cellStyle name="Total 12 4 7" xfId="34964"/>
    <cellStyle name="Total 12 4 7 2" xfId="34965"/>
    <cellStyle name="Total 12 4 7 3" xfId="34966"/>
    <cellStyle name="Total 12 4 7 4" xfId="53352"/>
    <cellStyle name="Total 12 4 8" xfId="34967"/>
    <cellStyle name="Total 12 4 8 2" xfId="34968"/>
    <cellStyle name="Total 12 4 8 3" xfId="34969"/>
    <cellStyle name="Total 12 4 8 4" xfId="53353"/>
    <cellStyle name="Total 12 4 9" xfId="34970"/>
    <cellStyle name="Total 12 4 9 2" xfId="34971"/>
    <cellStyle name="Total 12 4 9 3" xfId="34972"/>
    <cellStyle name="Total 12 4 9 4" xfId="53354"/>
    <cellStyle name="Total 12 40" xfId="34973"/>
    <cellStyle name="Total 12 40 2" xfId="34974"/>
    <cellStyle name="Total 12 40 3" xfId="34975"/>
    <cellStyle name="Total 12 40 4" xfId="53355"/>
    <cellStyle name="Total 12 41" xfId="34976"/>
    <cellStyle name="Total 12 41 2" xfId="34977"/>
    <cellStyle name="Total 12 41 3" xfId="34978"/>
    <cellStyle name="Total 12 41 4" xfId="53356"/>
    <cellStyle name="Total 12 42" xfId="34979"/>
    <cellStyle name="Total 12 42 2" xfId="34980"/>
    <cellStyle name="Total 12 42 3" xfId="34981"/>
    <cellStyle name="Total 12 42 4" xfId="53357"/>
    <cellStyle name="Total 12 43" xfId="34982"/>
    <cellStyle name="Total 12 43 2" xfId="34983"/>
    <cellStyle name="Total 12 43 3" xfId="34984"/>
    <cellStyle name="Total 12 43 4" xfId="53358"/>
    <cellStyle name="Total 12 44" xfId="34985"/>
    <cellStyle name="Total 12 44 2" xfId="34986"/>
    <cellStyle name="Total 12 44 3" xfId="34987"/>
    <cellStyle name="Total 12 44 4" xfId="53359"/>
    <cellStyle name="Total 12 45" xfId="34988"/>
    <cellStyle name="Total 12 45 2" xfId="34989"/>
    <cellStyle name="Total 12 45 3" xfId="34990"/>
    <cellStyle name="Total 12 45 4" xfId="53360"/>
    <cellStyle name="Total 12 46" xfId="34991"/>
    <cellStyle name="Total 12 46 2" xfId="34992"/>
    <cellStyle name="Total 12 46 3" xfId="34993"/>
    <cellStyle name="Total 12 46 4" xfId="53361"/>
    <cellStyle name="Total 12 47" xfId="34994"/>
    <cellStyle name="Total 12 47 2" xfId="34995"/>
    <cellStyle name="Total 12 47 3" xfId="34996"/>
    <cellStyle name="Total 12 47 4" xfId="53362"/>
    <cellStyle name="Total 12 48" xfId="34997"/>
    <cellStyle name="Total 12 48 2" xfId="34998"/>
    <cellStyle name="Total 12 48 3" xfId="34999"/>
    <cellStyle name="Total 12 48 4" xfId="53363"/>
    <cellStyle name="Total 12 49" xfId="35000"/>
    <cellStyle name="Total 12 49 2" xfId="35001"/>
    <cellStyle name="Total 12 49 3" xfId="53364"/>
    <cellStyle name="Total 12 49 4" xfId="53365"/>
    <cellStyle name="Total 12 5" xfId="35002"/>
    <cellStyle name="Total 12 5 10" xfId="35003"/>
    <cellStyle name="Total 12 5 10 2" xfId="35004"/>
    <cellStyle name="Total 12 5 10 3" xfId="35005"/>
    <cellStyle name="Total 12 5 10 4" xfId="53366"/>
    <cellStyle name="Total 12 5 11" xfId="35006"/>
    <cellStyle name="Total 12 5 11 2" xfId="35007"/>
    <cellStyle name="Total 12 5 11 3" xfId="35008"/>
    <cellStyle name="Total 12 5 11 4" xfId="53367"/>
    <cellStyle name="Total 12 5 12" xfId="35009"/>
    <cellStyle name="Total 12 5 12 2" xfId="35010"/>
    <cellStyle name="Total 12 5 12 3" xfId="35011"/>
    <cellStyle name="Total 12 5 12 4" xfId="53368"/>
    <cellStyle name="Total 12 5 13" xfId="35012"/>
    <cellStyle name="Total 12 5 13 2" xfId="35013"/>
    <cellStyle name="Total 12 5 13 3" xfId="35014"/>
    <cellStyle name="Total 12 5 13 4" xfId="53369"/>
    <cellStyle name="Total 12 5 14" xfId="35015"/>
    <cellStyle name="Total 12 5 14 2" xfId="35016"/>
    <cellStyle name="Total 12 5 14 3" xfId="35017"/>
    <cellStyle name="Total 12 5 14 4" xfId="53370"/>
    <cellStyle name="Total 12 5 15" xfId="35018"/>
    <cellStyle name="Total 12 5 15 2" xfId="35019"/>
    <cellStyle name="Total 12 5 15 3" xfId="35020"/>
    <cellStyle name="Total 12 5 15 4" xfId="53371"/>
    <cellStyle name="Total 12 5 16" xfId="35021"/>
    <cellStyle name="Total 12 5 16 2" xfId="35022"/>
    <cellStyle name="Total 12 5 16 3" xfId="35023"/>
    <cellStyle name="Total 12 5 16 4" xfId="53372"/>
    <cellStyle name="Total 12 5 17" xfId="35024"/>
    <cellStyle name="Total 12 5 17 2" xfId="35025"/>
    <cellStyle name="Total 12 5 17 3" xfId="35026"/>
    <cellStyle name="Total 12 5 17 4" xfId="53373"/>
    <cellStyle name="Total 12 5 18" xfId="35027"/>
    <cellStyle name="Total 12 5 18 2" xfId="35028"/>
    <cellStyle name="Total 12 5 18 3" xfId="35029"/>
    <cellStyle name="Total 12 5 18 4" xfId="53374"/>
    <cellStyle name="Total 12 5 19" xfId="35030"/>
    <cellStyle name="Total 12 5 19 2" xfId="35031"/>
    <cellStyle name="Total 12 5 19 3" xfId="35032"/>
    <cellStyle name="Total 12 5 19 4" xfId="53375"/>
    <cellStyle name="Total 12 5 2" xfId="35033"/>
    <cellStyle name="Total 12 5 2 2" xfId="35034"/>
    <cellStyle name="Total 12 5 2 3" xfId="35035"/>
    <cellStyle name="Total 12 5 2 4" xfId="53376"/>
    <cellStyle name="Total 12 5 20" xfId="35036"/>
    <cellStyle name="Total 12 5 20 2" xfId="35037"/>
    <cellStyle name="Total 12 5 20 3" xfId="53377"/>
    <cellStyle name="Total 12 5 20 4" xfId="53378"/>
    <cellStyle name="Total 12 5 21" xfId="53379"/>
    <cellStyle name="Total 12 5 22" xfId="53380"/>
    <cellStyle name="Total 12 5 3" xfId="35038"/>
    <cellStyle name="Total 12 5 3 2" xfId="35039"/>
    <cellStyle name="Total 12 5 3 3" xfId="35040"/>
    <cellStyle name="Total 12 5 3 4" xfId="53381"/>
    <cellStyle name="Total 12 5 4" xfId="35041"/>
    <cellStyle name="Total 12 5 4 2" xfId="35042"/>
    <cellStyle name="Total 12 5 4 3" xfId="35043"/>
    <cellStyle name="Total 12 5 4 4" xfId="53382"/>
    <cellStyle name="Total 12 5 5" xfId="35044"/>
    <cellStyle name="Total 12 5 5 2" xfId="35045"/>
    <cellStyle name="Total 12 5 5 3" xfId="35046"/>
    <cellStyle name="Total 12 5 5 4" xfId="53383"/>
    <cellStyle name="Total 12 5 6" xfId="35047"/>
    <cellStyle name="Total 12 5 6 2" xfId="35048"/>
    <cellStyle name="Total 12 5 6 3" xfId="35049"/>
    <cellStyle name="Total 12 5 6 4" xfId="53384"/>
    <cellStyle name="Total 12 5 7" xfId="35050"/>
    <cellStyle name="Total 12 5 7 2" xfId="35051"/>
    <cellStyle name="Total 12 5 7 3" xfId="35052"/>
    <cellStyle name="Total 12 5 7 4" xfId="53385"/>
    <cellStyle name="Total 12 5 8" xfId="35053"/>
    <cellStyle name="Total 12 5 8 2" xfId="35054"/>
    <cellStyle name="Total 12 5 8 3" xfId="35055"/>
    <cellStyle name="Total 12 5 8 4" xfId="53386"/>
    <cellStyle name="Total 12 5 9" xfId="35056"/>
    <cellStyle name="Total 12 5 9 2" xfId="35057"/>
    <cellStyle name="Total 12 5 9 3" xfId="35058"/>
    <cellStyle name="Total 12 5 9 4" xfId="53387"/>
    <cellStyle name="Total 12 50" xfId="53388"/>
    <cellStyle name="Total 12 51" xfId="53389"/>
    <cellStyle name="Total 12 6" xfId="35059"/>
    <cellStyle name="Total 12 6 10" xfId="35060"/>
    <cellStyle name="Total 12 6 10 2" xfId="35061"/>
    <cellStyle name="Total 12 6 10 3" xfId="35062"/>
    <cellStyle name="Total 12 6 10 4" xfId="53390"/>
    <cellStyle name="Total 12 6 11" xfId="35063"/>
    <cellStyle name="Total 12 6 11 2" xfId="35064"/>
    <cellStyle name="Total 12 6 11 3" xfId="35065"/>
    <cellStyle name="Total 12 6 11 4" xfId="53391"/>
    <cellStyle name="Total 12 6 12" xfId="35066"/>
    <cellStyle name="Total 12 6 12 2" xfId="35067"/>
    <cellStyle name="Total 12 6 12 3" xfId="35068"/>
    <cellStyle name="Total 12 6 12 4" xfId="53392"/>
    <cellStyle name="Total 12 6 13" xfId="35069"/>
    <cellStyle name="Total 12 6 13 2" xfId="35070"/>
    <cellStyle name="Total 12 6 13 3" xfId="35071"/>
    <cellStyle name="Total 12 6 13 4" xfId="53393"/>
    <cellStyle name="Total 12 6 14" xfId="35072"/>
    <cellStyle name="Total 12 6 14 2" xfId="35073"/>
    <cellStyle name="Total 12 6 14 3" xfId="35074"/>
    <cellStyle name="Total 12 6 14 4" xfId="53394"/>
    <cellStyle name="Total 12 6 15" xfId="35075"/>
    <cellStyle name="Total 12 6 15 2" xfId="35076"/>
    <cellStyle name="Total 12 6 15 3" xfId="35077"/>
    <cellStyle name="Total 12 6 15 4" xfId="53395"/>
    <cellStyle name="Total 12 6 16" xfId="35078"/>
    <cellStyle name="Total 12 6 16 2" xfId="35079"/>
    <cellStyle name="Total 12 6 16 3" xfId="35080"/>
    <cellStyle name="Total 12 6 16 4" xfId="53396"/>
    <cellStyle name="Total 12 6 17" xfId="35081"/>
    <cellStyle name="Total 12 6 17 2" xfId="35082"/>
    <cellStyle name="Total 12 6 17 3" xfId="35083"/>
    <cellStyle name="Total 12 6 17 4" xfId="53397"/>
    <cellStyle name="Total 12 6 18" xfId="35084"/>
    <cellStyle name="Total 12 6 18 2" xfId="35085"/>
    <cellStyle name="Total 12 6 18 3" xfId="35086"/>
    <cellStyle name="Total 12 6 18 4" xfId="53398"/>
    <cellStyle name="Total 12 6 19" xfId="35087"/>
    <cellStyle name="Total 12 6 19 2" xfId="35088"/>
    <cellStyle name="Total 12 6 19 3" xfId="35089"/>
    <cellStyle name="Total 12 6 19 4" xfId="53399"/>
    <cellStyle name="Total 12 6 2" xfId="35090"/>
    <cellStyle name="Total 12 6 2 2" xfId="35091"/>
    <cellStyle name="Total 12 6 2 3" xfId="35092"/>
    <cellStyle name="Total 12 6 2 4" xfId="53400"/>
    <cellStyle name="Total 12 6 20" xfId="35093"/>
    <cellStyle name="Total 12 6 20 2" xfId="35094"/>
    <cellStyle name="Total 12 6 20 3" xfId="53401"/>
    <cellStyle name="Total 12 6 20 4" xfId="53402"/>
    <cellStyle name="Total 12 6 21" xfId="53403"/>
    <cellStyle name="Total 12 6 22" xfId="53404"/>
    <cellStyle name="Total 12 6 3" xfId="35095"/>
    <cellStyle name="Total 12 6 3 2" xfId="35096"/>
    <cellStyle name="Total 12 6 3 3" xfId="35097"/>
    <cellStyle name="Total 12 6 3 4" xfId="53405"/>
    <cellStyle name="Total 12 6 4" xfId="35098"/>
    <cellStyle name="Total 12 6 4 2" xfId="35099"/>
    <cellStyle name="Total 12 6 4 3" xfId="35100"/>
    <cellStyle name="Total 12 6 4 4" xfId="53406"/>
    <cellStyle name="Total 12 6 5" xfId="35101"/>
    <cellStyle name="Total 12 6 5 2" xfId="35102"/>
    <cellStyle name="Total 12 6 5 3" xfId="35103"/>
    <cellStyle name="Total 12 6 5 4" xfId="53407"/>
    <cellStyle name="Total 12 6 6" xfId="35104"/>
    <cellStyle name="Total 12 6 6 2" xfId="35105"/>
    <cellStyle name="Total 12 6 6 3" xfId="35106"/>
    <cellStyle name="Total 12 6 6 4" xfId="53408"/>
    <cellStyle name="Total 12 6 7" xfId="35107"/>
    <cellStyle name="Total 12 6 7 2" xfId="35108"/>
    <cellStyle name="Total 12 6 7 3" xfId="35109"/>
    <cellStyle name="Total 12 6 7 4" xfId="53409"/>
    <cellStyle name="Total 12 6 8" xfId="35110"/>
    <cellStyle name="Total 12 6 8 2" xfId="35111"/>
    <cellStyle name="Total 12 6 8 3" xfId="35112"/>
    <cellStyle name="Total 12 6 8 4" xfId="53410"/>
    <cellStyle name="Total 12 6 9" xfId="35113"/>
    <cellStyle name="Total 12 6 9 2" xfId="35114"/>
    <cellStyle name="Total 12 6 9 3" xfId="35115"/>
    <cellStyle name="Total 12 6 9 4" xfId="53411"/>
    <cellStyle name="Total 12 7" xfId="35116"/>
    <cellStyle name="Total 12 7 10" xfId="35117"/>
    <cellStyle name="Total 12 7 10 2" xfId="35118"/>
    <cellStyle name="Total 12 7 10 3" xfId="35119"/>
    <cellStyle name="Total 12 7 10 4" xfId="53412"/>
    <cellStyle name="Total 12 7 11" xfId="35120"/>
    <cellStyle name="Total 12 7 11 2" xfId="35121"/>
    <cellStyle name="Total 12 7 11 3" xfId="35122"/>
    <cellStyle name="Total 12 7 11 4" xfId="53413"/>
    <cellStyle name="Total 12 7 12" xfId="35123"/>
    <cellStyle name="Total 12 7 12 2" xfId="35124"/>
    <cellStyle name="Total 12 7 12 3" xfId="35125"/>
    <cellStyle name="Total 12 7 12 4" xfId="53414"/>
    <cellStyle name="Total 12 7 13" xfId="35126"/>
    <cellStyle name="Total 12 7 13 2" xfId="35127"/>
    <cellStyle name="Total 12 7 13 3" xfId="35128"/>
    <cellStyle name="Total 12 7 13 4" xfId="53415"/>
    <cellStyle name="Total 12 7 14" xfId="35129"/>
    <cellStyle name="Total 12 7 14 2" xfId="35130"/>
    <cellStyle name="Total 12 7 14 3" xfId="35131"/>
    <cellStyle name="Total 12 7 14 4" xfId="53416"/>
    <cellStyle name="Total 12 7 15" xfId="35132"/>
    <cellStyle name="Total 12 7 15 2" xfId="35133"/>
    <cellStyle name="Total 12 7 15 3" xfId="35134"/>
    <cellStyle name="Total 12 7 15 4" xfId="53417"/>
    <cellStyle name="Total 12 7 16" xfId="35135"/>
    <cellStyle name="Total 12 7 16 2" xfId="35136"/>
    <cellStyle name="Total 12 7 16 3" xfId="35137"/>
    <cellStyle name="Total 12 7 16 4" xfId="53418"/>
    <cellStyle name="Total 12 7 17" xfId="35138"/>
    <cellStyle name="Total 12 7 17 2" xfId="35139"/>
    <cellStyle name="Total 12 7 17 3" xfId="35140"/>
    <cellStyle name="Total 12 7 17 4" xfId="53419"/>
    <cellStyle name="Total 12 7 18" xfId="35141"/>
    <cellStyle name="Total 12 7 18 2" xfId="35142"/>
    <cellStyle name="Total 12 7 18 3" xfId="35143"/>
    <cellStyle name="Total 12 7 18 4" xfId="53420"/>
    <cellStyle name="Total 12 7 19" xfId="35144"/>
    <cellStyle name="Total 12 7 19 2" xfId="35145"/>
    <cellStyle name="Total 12 7 19 3" xfId="35146"/>
    <cellStyle name="Total 12 7 19 4" xfId="53421"/>
    <cellStyle name="Total 12 7 2" xfId="35147"/>
    <cellStyle name="Total 12 7 2 2" xfId="35148"/>
    <cellStyle name="Total 12 7 2 3" xfId="35149"/>
    <cellStyle name="Total 12 7 2 4" xfId="53422"/>
    <cellStyle name="Total 12 7 20" xfId="35150"/>
    <cellStyle name="Total 12 7 20 2" xfId="35151"/>
    <cellStyle name="Total 12 7 20 3" xfId="53423"/>
    <cellStyle name="Total 12 7 20 4" xfId="53424"/>
    <cellStyle name="Total 12 7 21" xfId="53425"/>
    <cellStyle name="Total 12 7 22" xfId="53426"/>
    <cellStyle name="Total 12 7 3" xfId="35152"/>
    <cellStyle name="Total 12 7 3 2" xfId="35153"/>
    <cellStyle name="Total 12 7 3 3" xfId="35154"/>
    <cellStyle name="Total 12 7 3 4" xfId="53427"/>
    <cellStyle name="Total 12 7 4" xfId="35155"/>
    <cellStyle name="Total 12 7 4 2" xfId="35156"/>
    <cellStyle name="Total 12 7 4 3" xfId="35157"/>
    <cellStyle name="Total 12 7 4 4" xfId="53428"/>
    <cellStyle name="Total 12 7 5" xfId="35158"/>
    <cellStyle name="Total 12 7 5 2" xfId="35159"/>
    <cellStyle name="Total 12 7 5 3" xfId="35160"/>
    <cellStyle name="Total 12 7 5 4" xfId="53429"/>
    <cellStyle name="Total 12 7 6" xfId="35161"/>
    <cellStyle name="Total 12 7 6 2" xfId="35162"/>
    <cellStyle name="Total 12 7 6 3" xfId="35163"/>
    <cellStyle name="Total 12 7 6 4" xfId="53430"/>
    <cellStyle name="Total 12 7 7" xfId="35164"/>
    <cellStyle name="Total 12 7 7 2" xfId="35165"/>
    <cellStyle name="Total 12 7 7 3" xfId="35166"/>
    <cellStyle name="Total 12 7 7 4" xfId="53431"/>
    <cellStyle name="Total 12 7 8" xfId="35167"/>
    <cellStyle name="Total 12 7 8 2" xfId="35168"/>
    <cellStyle name="Total 12 7 8 3" xfId="35169"/>
    <cellStyle name="Total 12 7 8 4" xfId="53432"/>
    <cellStyle name="Total 12 7 9" xfId="35170"/>
    <cellStyle name="Total 12 7 9 2" xfId="35171"/>
    <cellStyle name="Total 12 7 9 3" xfId="35172"/>
    <cellStyle name="Total 12 7 9 4" xfId="53433"/>
    <cellStyle name="Total 12 8" xfId="35173"/>
    <cellStyle name="Total 12 8 10" xfId="35174"/>
    <cellStyle name="Total 12 8 10 2" xfId="35175"/>
    <cellStyle name="Total 12 8 10 3" xfId="35176"/>
    <cellStyle name="Total 12 8 10 4" xfId="53434"/>
    <cellStyle name="Total 12 8 11" xfId="35177"/>
    <cellStyle name="Total 12 8 11 2" xfId="35178"/>
    <cellStyle name="Total 12 8 11 3" xfId="35179"/>
    <cellStyle name="Total 12 8 11 4" xfId="53435"/>
    <cellStyle name="Total 12 8 12" xfId="35180"/>
    <cellStyle name="Total 12 8 12 2" xfId="35181"/>
    <cellStyle name="Total 12 8 12 3" xfId="35182"/>
    <cellStyle name="Total 12 8 12 4" xfId="53436"/>
    <cellStyle name="Total 12 8 13" xfId="35183"/>
    <cellStyle name="Total 12 8 13 2" xfId="35184"/>
    <cellStyle name="Total 12 8 13 3" xfId="35185"/>
    <cellStyle name="Total 12 8 13 4" xfId="53437"/>
    <cellStyle name="Total 12 8 14" xfId="35186"/>
    <cellStyle name="Total 12 8 14 2" xfId="35187"/>
    <cellStyle name="Total 12 8 14 3" xfId="35188"/>
    <cellStyle name="Total 12 8 14 4" xfId="53438"/>
    <cellStyle name="Total 12 8 15" xfId="35189"/>
    <cellStyle name="Total 12 8 15 2" xfId="35190"/>
    <cellStyle name="Total 12 8 15 3" xfId="35191"/>
    <cellStyle name="Total 12 8 15 4" xfId="53439"/>
    <cellStyle name="Total 12 8 16" xfId="35192"/>
    <cellStyle name="Total 12 8 16 2" xfId="35193"/>
    <cellStyle name="Total 12 8 16 3" xfId="35194"/>
    <cellStyle name="Total 12 8 16 4" xfId="53440"/>
    <cellStyle name="Total 12 8 17" xfId="35195"/>
    <cellStyle name="Total 12 8 17 2" xfId="35196"/>
    <cellStyle name="Total 12 8 17 3" xfId="35197"/>
    <cellStyle name="Total 12 8 17 4" xfId="53441"/>
    <cellStyle name="Total 12 8 18" xfId="35198"/>
    <cellStyle name="Total 12 8 18 2" xfId="35199"/>
    <cellStyle name="Total 12 8 18 3" xfId="35200"/>
    <cellStyle name="Total 12 8 18 4" xfId="53442"/>
    <cellStyle name="Total 12 8 19" xfId="35201"/>
    <cellStyle name="Total 12 8 19 2" xfId="35202"/>
    <cellStyle name="Total 12 8 19 3" xfId="35203"/>
    <cellStyle name="Total 12 8 19 4" xfId="53443"/>
    <cellStyle name="Total 12 8 2" xfId="35204"/>
    <cellStyle name="Total 12 8 2 2" xfId="35205"/>
    <cellStyle name="Total 12 8 2 3" xfId="35206"/>
    <cellStyle name="Total 12 8 2 4" xfId="53444"/>
    <cellStyle name="Total 12 8 20" xfId="35207"/>
    <cellStyle name="Total 12 8 20 2" xfId="35208"/>
    <cellStyle name="Total 12 8 20 3" xfId="53445"/>
    <cellStyle name="Total 12 8 20 4" xfId="53446"/>
    <cellStyle name="Total 12 8 21" xfId="53447"/>
    <cellStyle name="Total 12 8 22" xfId="53448"/>
    <cellStyle name="Total 12 8 3" xfId="35209"/>
    <cellStyle name="Total 12 8 3 2" xfId="35210"/>
    <cellStyle name="Total 12 8 3 3" xfId="35211"/>
    <cellStyle name="Total 12 8 3 4" xfId="53449"/>
    <cellStyle name="Total 12 8 4" xfId="35212"/>
    <cellStyle name="Total 12 8 4 2" xfId="35213"/>
    <cellStyle name="Total 12 8 4 3" xfId="35214"/>
    <cellStyle name="Total 12 8 4 4" xfId="53450"/>
    <cellStyle name="Total 12 8 5" xfId="35215"/>
    <cellStyle name="Total 12 8 5 2" xfId="35216"/>
    <cellStyle name="Total 12 8 5 3" xfId="35217"/>
    <cellStyle name="Total 12 8 5 4" xfId="53451"/>
    <cellStyle name="Total 12 8 6" xfId="35218"/>
    <cellStyle name="Total 12 8 6 2" xfId="35219"/>
    <cellStyle name="Total 12 8 6 3" xfId="35220"/>
    <cellStyle name="Total 12 8 6 4" xfId="53452"/>
    <cellStyle name="Total 12 8 7" xfId="35221"/>
    <cellStyle name="Total 12 8 7 2" xfId="35222"/>
    <cellStyle name="Total 12 8 7 3" xfId="35223"/>
    <cellStyle name="Total 12 8 7 4" xfId="53453"/>
    <cellStyle name="Total 12 8 8" xfId="35224"/>
    <cellStyle name="Total 12 8 8 2" xfId="35225"/>
    <cellStyle name="Total 12 8 8 3" xfId="35226"/>
    <cellStyle name="Total 12 8 8 4" xfId="53454"/>
    <cellStyle name="Total 12 8 9" xfId="35227"/>
    <cellStyle name="Total 12 8 9 2" xfId="35228"/>
    <cellStyle name="Total 12 8 9 3" xfId="35229"/>
    <cellStyle name="Total 12 8 9 4" xfId="53455"/>
    <cellStyle name="Total 12 9" xfId="35230"/>
    <cellStyle name="Total 12 9 10" xfId="35231"/>
    <cellStyle name="Total 12 9 10 2" xfId="35232"/>
    <cellStyle name="Total 12 9 10 3" xfId="35233"/>
    <cellStyle name="Total 12 9 10 4" xfId="53456"/>
    <cellStyle name="Total 12 9 11" xfId="35234"/>
    <cellStyle name="Total 12 9 11 2" xfId="35235"/>
    <cellStyle name="Total 12 9 11 3" xfId="35236"/>
    <cellStyle name="Total 12 9 11 4" xfId="53457"/>
    <cellStyle name="Total 12 9 12" xfId="35237"/>
    <cellStyle name="Total 12 9 12 2" xfId="35238"/>
    <cellStyle name="Total 12 9 12 3" xfId="35239"/>
    <cellStyle name="Total 12 9 12 4" xfId="53458"/>
    <cellStyle name="Total 12 9 13" xfId="35240"/>
    <cellStyle name="Total 12 9 13 2" xfId="35241"/>
    <cellStyle name="Total 12 9 13 3" xfId="35242"/>
    <cellStyle name="Total 12 9 13 4" xfId="53459"/>
    <cellStyle name="Total 12 9 14" xfId="35243"/>
    <cellStyle name="Total 12 9 14 2" xfId="35244"/>
    <cellStyle name="Total 12 9 14 3" xfId="35245"/>
    <cellStyle name="Total 12 9 14 4" xfId="53460"/>
    <cellStyle name="Total 12 9 15" xfId="35246"/>
    <cellStyle name="Total 12 9 15 2" xfId="35247"/>
    <cellStyle name="Total 12 9 15 3" xfId="35248"/>
    <cellStyle name="Total 12 9 15 4" xfId="53461"/>
    <cellStyle name="Total 12 9 16" xfId="35249"/>
    <cellStyle name="Total 12 9 16 2" xfId="35250"/>
    <cellStyle name="Total 12 9 16 3" xfId="35251"/>
    <cellStyle name="Total 12 9 16 4" xfId="53462"/>
    <cellStyle name="Total 12 9 17" xfId="35252"/>
    <cellStyle name="Total 12 9 17 2" xfId="35253"/>
    <cellStyle name="Total 12 9 17 3" xfId="35254"/>
    <cellStyle name="Total 12 9 17 4" xfId="53463"/>
    <cellStyle name="Total 12 9 18" xfId="35255"/>
    <cellStyle name="Total 12 9 18 2" xfId="35256"/>
    <cellStyle name="Total 12 9 18 3" xfId="35257"/>
    <cellStyle name="Total 12 9 18 4" xfId="53464"/>
    <cellStyle name="Total 12 9 19" xfId="35258"/>
    <cellStyle name="Total 12 9 19 2" xfId="35259"/>
    <cellStyle name="Total 12 9 19 3" xfId="35260"/>
    <cellStyle name="Total 12 9 19 4" xfId="53465"/>
    <cellStyle name="Total 12 9 2" xfId="35261"/>
    <cellStyle name="Total 12 9 2 2" xfId="35262"/>
    <cellStyle name="Total 12 9 2 3" xfId="35263"/>
    <cellStyle name="Total 12 9 2 4" xfId="53466"/>
    <cellStyle name="Total 12 9 20" xfId="35264"/>
    <cellStyle name="Total 12 9 20 2" xfId="35265"/>
    <cellStyle name="Total 12 9 20 3" xfId="53467"/>
    <cellStyle name="Total 12 9 20 4" xfId="53468"/>
    <cellStyle name="Total 12 9 21" xfId="53469"/>
    <cellStyle name="Total 12 9 22" xfId="53470"/>
    <cellStyle name="Total 12 9 3" xfId="35266"/>
    <cellStyle name="Total 12 9 3 2" xfId="35267"/>
    <cellStyle name="Total 12 9 3 3" xfId="35268"/>
    <cellStyle name="Total 12 9 3 4" xfId="53471"/>
    <cellStyle name="Total 12 9 4" xfId="35269"/>
    <cellStyle name="Total 12 9 4 2" xfId="35270"/>
    <cellStyle name="Total 12 9 4 3" xfId="35271"/>
    <cellStyle name="Total 12 9 4 4" xfId="53472"/>
    <cellStyle name="Total 12 9 5" xfId="35272"/>
    <cellStyle name="Total 12 9 5 2" xfId="35273"/>
    <cellStyle name="Total 12 9 5 3" xfId="35274"/>
    <cellStyle name="Total 12 9 5 4" xfId="53473"/>
    <cellStyle name="Total 12 9 6" xfId="35275"/>
    <cellStyle name="Total 12 9 6 2" xfId="35276"/>
    <cellStyle name="Total 12 9 6 3" xfId="35277"/>
    <cellStyle name="Total 12 9 6 4" xfId="53474"/>
    <cellStyle name="Total 12 9 7" xfId="35278"/>
    <cellStyle name="Total 12 9 7 2" xfId="35279"/>
    <cellStyle name="Total 12 9 7 3" xfId="35280"/>
    <cellStyle name="Total 12 9 7 4" xfId="53475"/>
    <cellStyle name="Total 12 9 8" xfId="35281"/>
    <cellStyle name="Total 12 9 8 2" xfId="35282"/>
    <cellStyle name="Total 12 9 8 3" xfId="35283"/>
    <cellStyle name="Total 12 9 8 4" xfId="53476"/>
    <cellStyle name="Total 12 9 9" xfId="35284"/>
    <cellStyle name="Total 12 9 9 2" xfId="35285"/>
    <cellStyle name="Total 12 9 9 3" xfId="35286"/>
    <cellStyle name="Total 12 9 9 4" xfId="53477"/>
    <cellStyle name="Total 13" xfId="35287"/>
    <cellStyle name="Total 13 10" xfId="35288"/>
    <cellStyle name="Total 13 10 2" xfId="35289"/>
    <cellStyle name="Total 13 10 3" xfId="35290"/>
    <cellStyle name="Total 13 10 4" xfId="53478"/>
    <cellStyle name="Total 13 11" xfId="35291"/>
    <cellStyle name="Total 13 11 2" xfId="35292"/>
    <cellStyle name="Total 13 11 3" xfId="35293"/>
    <cellStyle name="Total 13 11 4" xfId="53479"/>
    <cellStyle name="Total 13 12" xfId="35294"/>
    <cellStyle name="Total 13 12 2" xfId="35295"/>
    <cellStyle name="Total 13 12 3" xfId="35296"/>
    <cellStyle name="Total 13 12 4" xfId="53480"/>
    <cellStyle name="Total 13 13" xfId="35297"/>
    <cellStyle name="Total 13 13 2" xfId="35298"/>
    <cellStyle name="Total 13 13 3" xfId="35299"/>
    <cellStyle name="Total 13 13 4" xfId="53481"/>
    <cellStyle name="Total 13 14" xfId="35300"/>
    <cellStyle name="Total 13 14 2" xfId="35301"/>
    <cellStyle name="Total 13 14 3" xfId="35302"/>
    <cellStyle name="Total 13 14 4" xfId="53482"/>
    <cellStyle name="Total 13 15" xfId="35303"/>
    <cellStyle name="Total 13 15 2" xfId="35304"/>
    <cellStyle name="Total 13 15 3" xfId="35305"/>
    <cellStyle name="Total 13 15 4" xfId="53483"/>
    <cellStyle name="Total 13 16" xfId="35306"/>
    <cellStyle name="Total 13 16 2" xfId="35307"/>
    <cellStyle name="Total 13 16 3" xfId="35308"/>
    <cellStyle name="Total 13 16 4" xfId="53484"/>
    <cellStyle name="Total 13 17" xfId="35309"/>
    <cellStyle name="Total 13 17 2" xfId="35310"/>
    <cellStyle name="Total 13 17 3" xfId="35311"/>
    <cellStyle name="Total 13 17 4" xfId="53485"/>
    <cellStyle name="Total 13 18" xfId="35312"/>
    <cellStyle name="Total 13 18 2" xfId="35313"/>
    <cellStyle name="Total 13 18 3" xfId="35314"/>
    <cellStyle name="Total 13 18 4" xfId="53486"/>
    <cellStyle name="Total 13 19" xfId="35315"/>
    <cellStyle name="Total 13 19 2" xfId="35316"/>
    <cellStyle name="Total 13 19 3" xfId="35317"/>
    <cellStyle name="Total 13 19 4" xfId="53487"/>
    <cellStyle name="Total 13 2" xfId="35318"/>
    <cellStyle name="Total 13 2 2" xfId="35319"/>
    <cellStyle name="Total 13 2 3" xfId="35320"/>
    <cellStyle name="Total 13 2 4" xfId="53488"/>
    <cellStyle name="Total 13 20" xfId="35321"/>
    <cellStyle name="Total 13 20 2" xfId="35322"/>
    <cellStyle name="Total 13 20 3" xfId="53489"/>
    <cellStyle name="Total 13 20 4" xfId="53490"/>
    <cellStyle name="Total 13 21" xfId="53491"/>
    <cellStyle name="Total 13 22" xfId="53492"/>
    <cellStyle name="Total 13 3" xfId="35323"/>
    <cellStyle name="Total 13 3 2" xfId="35324"/>
    <cellStyle name="Total 13 3 3" xfId="35325"/>
    <cellStyle name="Total 13 3 4" xfId="53493"/>
    <cellStyle name="Total 13 4" xfId="35326"/>
    <cellStyle name="Total 13 4 2" xfId="35327"/>
    <cellStyle name="Total 13 4 3" xfId="35328"/>
    <cellStyle name="Total 13 4 4" xfId="53494"/>
    <cellStyle name="Total 13 5" xfId="35329"/>
    <cellStyle name="Total 13 5 2" xfId="35330"/>
    <cellStyle name="Total 13 5 3" xfId="35331"/>
    <cellStyle name="Total 13 5 4" xfId="53495"/>
    <cellStyle name="Total 13 6" xfId="35332"/>
    <cellStyle name="Total 13 6 2" xfId="35333"/>
    <cellStyle name="Total 13 6 3" xfId="35334"/>
    <cellStyle name="Total 13 6 4" xfId="53496"/>
    <cellStyle name="Total 13 7" xfId="35335"/>
    <cellStyle name="Total 13 7 2" xfId="35336"/>
    <cellStyle name="Total 13 7 3" xfId="35337"/>
    <cellStyle name="Total 13 7 4" xfId="53497"/>
    <cellStyle name="Total 13 8" xfId="35338"/>
    <cellStyle name="Total 13 8 2" xfId="35339"/>
    <cellStyle name="Total 13 8 3" xfId="35340"/>
    <cellStyle name="Total 13 8 4" xfId="53498"/>
    <cellStyle name="Total 13 9" xfId="35341"/>
    <cellStyle name="Total 13 9 2" xfId="35342"/>
    <cellStyle name="Total 13 9 3" xfId="35343"/>
    <cellStyle name="Total 13 9 4" xfId="53499"/>
    <cellStyle name="Total 14" xfId="35344"/>
    <cellStyle name="Total 14 10" xfId="35345"/>
    <cellStyle name="Total 14 10 2" xfId="35346"/>
    <cellStyle name="Total 14 10 3" xfId="35347"/>
    <cellStyle name="Total 14 10 4" xfId="53500"/>
    <cellStyle name="Total 14 11" xfId="35348"/>
    <cellStyle name="Total 14 11 2" xfId="35349"/>
    <cellStyle name="Total 14 11 3" xfId="35350"/>
    <cellStyle name="Total 14 11 4" xfId="53501"/>
    <cellStyle name="Total 14 12" xfId="35351"/>
    <cellStyle name="Total 14 12 2" xfId="35352"/>
    <cellStyle name="Total 14 12 3" xfId="35353"/>
    <cellStyle name="Total 14 12 4" xfId="53502"/>
    <cellStyle name="Total 14 13" xfId="35354"/>
    <cellStyle name="Total 14 13 2" xfId="35355"/>
    <cellStyle name="Total 14 13 3" xfId="35356"/>
    <cellStyle name="Total 14 13 4" xfId="53503"/>
    <cellStyle name="Total 14 14" xfId="35357"/>
    <cellStyle name="Total 14 14 2" xfId="35358"/>
    <cellStyle name="Total 14 14 3" xfId="35359"/>
    <cellStyle name="Total 14 14 4" xfId="53504"/>
    <cellStyle name="Total 14 15" xfId="35360"/>
    <cellStyle name="Total 14 15 2" xfId="35361"/>
    <cellStyle name="Total 14 15 3" xfId="35362"/>
    <cellStyle name="Total 14 15 4" xfId="53505"/>
    <cellStyle name="Total 14 16" xfId="35363"/>
    <cellStyle name="Total 14 16 2" xfId="35364"/>
    <cellStyle name="Total 14 16 3" xfId="35365"/>
    <cellStyle name="Total 14 16 4" xfId="53506"/>
    <cellStyle name="Total 14 17" xfId="35366"/>
    <cellStyle name="Total 14 17 2" xfId="35367"/>
    <cellStyle name="Total 14 17 3" xfId="35368"/>
    <cellStyle name="Total 14 17 4" xfId="53507"/>
    <cellStyle name="Total 14 18" xfId="35369"/>
    <cellStyle name="Total 14 18 2" xfId="35370"/>
    <cellStyle name="Total 14 18 3" xfId="35371"/>
    <cellStyle name="Total 14 18 4" xfId="53508"/>
    <cellStyle name="Total 14 19" xfId="35372"/>
    <cellStyle name="Total 14 19 2" xfId="35373"/>
    <cellStyle name="Total 14 19 3" xfId="35374"/>
    <cellStyle name="Total 14 19 4" xfId="53509"/>
    <cellStyle name="Total 14 2" xfId="35375"/>
    <cellStyle name="Total 14 2 2" xfId="35376"/>
    <cellStyle name="Total 14 2 3" xfId="35377"/>
    <cellStyle name="Total 14 2 4" xfId="53510"/>
    <cellStyle name="Total 14 20" xfId="35378"/>
    <cellStyle name="Total 14 20 2" xfId="35379"/>
    <cellStyle name="Total 14 20 3" xfId="53511"/>
    <cellStyle name="Total 14 20 4" xfId="53512"/>
    <cellStyle name="Total 14 21" xfId="53513"/>
    <cellStyle name="Total 14 22" xfId="53514"/>
    <cellStyle name="Total 14 3" xfId="35380"/>
    <cellStyle name="Total 14 3 2" xfId="35381"/>
    <cellStyle name="Total 14 3 3" xfId="35382"/>
    <cellStyle name="Total 14 3 4" xfId="53515"/>
    <cellStyle name="Total 14 4" xfId="35383"/>
    <cellStyle name="Total 14 4 2" xfId="35384"/>
    <cellStyle name="Total 14 4 3" xfId="35385"/>
    <cellStyle name="Total 14 4 4" xfId="53516"/>
    <cellStyle name="Total 14 5" xfId="35386"/>
    <cellStyle name="Total 14 5 2" xfId="35387"/>
    <cellStyle name="Total 14 5 3" xfId="35388"/>
    <cellStyle name="Total 14 5 4" xfId="53517"/>
    <cellStyle name="Total 14 6" xfId="35389"/>
    <cellStyle name="Total 14 6 2" xfId="35390"/>
    <cellStyle name="Total 14 6 3" xfId="35391"/>
    <cellStyle name="Total 14 6 4" xfId="53518"/>
    <cellStyle name="Total 14 7" xfId="35392"/>
    <cellStyle name="Total 14 7 2" xfId="35393"/>
    <cellStyle name="Total 14 7 3" xfId="35394"/>
    <cellStyle name="Total 14 7 4" xfId="53519"/>
    <cellStyle name="Total 14 8" xfId="35395"/>
    <cellStyle name="Total 14 8 2" xfId="35396"/>
    <cellStyle name="Total 14 8 3" xfId="35397"/>
    <cellStyle name="Total 14 8 4" xfId="53520"/>
    <cellStyle name="Total 14 9" xfId="35398"/>
    <cellStyle name="Total 14 9 2" xfId="35399"/>
    <cellStyle name="Total 14 9 3" xfId="35400"/>
    <cellStyle name="Total 14 9 4" xfId="53521"/>
    <cellStyle name="Total 15" xfId="35401"/>
    <cellStyle name="Total 15 10" xfId="35402"/>
    <cellStyle name="Total 15 10 2" xfId="35403"/>
    <cellStyle name="Total 15 10 3" xfId="35404"/>
    <cellStyle name="Total 15 10 4" xfId="53522"/>
    <cellStyle name="Total 15 11" xfId="35405"/>
    <cellStyle name="Total 15 11 2" xfId="35406"/>
    <cellStyle name="Total 15 11 3" xfId="35407"/>
    <cellStyle name="Total 15 11 4" xfId="53523"/>
    <cellStyle name="Total 15 12" xfId="35408"/>
    <cellStyle name="Total 15 12 2" xfId="35409"/>
    <cellStyle name="Total 15 12 3" xfId="35410"/>
    <cellStyle name="Total 15 12 4" xfId="53524"/>
    <cellStyle name="Total 15 13" xfId="35411"/>
    <cellStyle name="Total 15 13 2" xfId="35412"/>
    <cellStyle name="Total 15 13 3" xfId="35413"/>
    <cellStyle name="Total 15 13 4" xfId="53525"/>
    <cellStyle name="Total 15 14" xfId="35414"/>
    <cellStyle name="Total 15 14 2" xfId="35415"/>
    <cellStyle name="Total 15 14 3" xfId="35416"/>
    <cellStyle name="Total 15 14 4" xfId="53526"/>
    <cellStyle name="Total 15 15" xfId="35417"/>
    <cellStyle name="Total 15 15 2" xfId="35418"/>
    <cellStyle name="Total 15 15 3" xfId="35419"/>
    <cellStyle name="Total 15 15 4" xfId="53527"/>
    <cellStyle name="Total 15 16" xfId="35420"/>
    <cellStyle name="Total 15 16 2" xfId="35421"/>
    <cellStyle name="Total 15 16 3" xfId="35422"/>
    <cellStyle name="Total 15 16 4" xfId="53528"/>
    <cellStyle name="Total 15 17" xfId="35423"/>
    <cellStyle name="Total 15 17 2" xfId="35424"/>
    <cellStyle name="Total 15 17 3" xfId="35425"/>
    <cellStyle name="Total 15 17 4" xfId="53529"/>
    <cellStyle name="Total 15 18" xfId="35426"/>
    <cellStyle name="Total 15 18 2" xfId="35427"/>
    <cellStyle name="Total 15 18 3" xfId="35428"/>
    <cellStyle name="Total 15 18 4" xfId="53530"/>
    <cellStyle name="Total 15 19" xfId="35429"/>
    <cellStyle name="Total 15 19 2" xfId="35430"/>
    <cellStyle name="Total 15 19 3" xfId="35431"/>
    <cellStyle name="Total 15 19 4" xfId="53531"/>
    <cellStyle name="Total 15 2" xfId="35432"/>
    <cellStyle name="Total 15 2 2" xfId="35433"/>
    <cellStyle name="Total 15 2 3" xfId="35434"/>
    <cellStyle name="Total 15 2 4" xfId="53532"/>
    <cellStyle name="Total 15 20" xfId="35435"/>
    <cellStyle name="Total 15 20 2" xfId="35436"/>
    <cellStyle name="Total 15 20 3" xfId="53533"/>
    <cellStyle name="Total 15 20 4" xfId="53534"/>
    <cellStyle name="Total 15 21" xfId="53535"/>
    <cellStyle name="Total 15 22" xfId="53536"/>
    <cellStyle name="Total 15 3" xfId="35437"/>
    <cellStyle name="Total 15 3 2" xfId="35438"/>
    <cellStyle name="Total 15 3 3" xfId="35439"/>
    <cellStyle name="Total 15 3 4" xfId="53537"/>
    <cellStyle name="Total 15 4" xfId="35440"/>
    <cellStyle name="Total 15 4 2" xfId="35441"/>
    <cellStyle name="Total 15 4 3" xfId="35442"/>
    <cellStyle name="Total 15 4 4" xfId="53538"/>
    <cellStyle name="Total 15 5" xfId="35443"/>
    <cellStyle name="Total 15 5 2" xfId="35444"/>
    <cellStyle name="Total 15 5 3" xfId="35445"/>
    <cellStyle name="Total 15 5 4" xfId="53539"/>
    <cellStyle name="Total 15 6" xfId="35446"/>
    <cellStyle name="Total 15 6 2" xfId="35447"/>
    <cellStyle name="Total 15 6 3" xfId="35448"/>
    <cellStyle name="Total 15 6 4" xfId="53540"/>
    <cellStyle name="Total 15 7" xfId="35449"/>
    <cellStyle name="Total 15 7 2" xfId="35450"/>
    <cellStyle name="Total 15 7 3" xfId="35451"/>
    <cellStyle name="Total 15 7 4" xfId="53541"/>
    <cellStyle name="Total 15 8" xfId="35452"/>
    <cellStyle name="Total 15 8 2" xfId="35453"/>
    <cellStyle name="Total 15 8 3" xfId="35454"/>
    <cellStyle name="Total 15 8 4" xfId="53542"/>
    <cellStyle name="Total 15 9" xfId="35455"/>
    <cellStyle name="Total 15 9 2" xfId="35456"/>
    <cellStyle name="Total 15 9 3" xfId="35457"/>
    <cellStyle name="Total 15 9 4" xfId="53543"/>
    <cellStyle name="Total 16" xfId="35458"/>
    <cellStyle name="Total 16 2" xfId="35459"/>
    <cellStyle name="Total 16 3" xfId="53544"/>
    <cellStyle name="Total 17" xfId="35460"/>
    <cellStyle name="Total 17 2" xfId="35461"/>
    <cellStyle name="Total 17 3" xfId="35462"/>
    <cellStyle name="Total 17 4" xfId="53545"/>
    <cellStyle name="Total 18" xfId="35463"/>
    <cellStyle name="Total 18 2" xfId="35464"/>
    <cellStyle name="Total 18 3" xfId="35465"/>
    <cellStyle name="Total 18 4" xfId="53546"/>
    <cellStyle name="Total 19" xfId="35466"/>
    <cellStyle name="Total 19 2" xfId="35467"/>
    <cellStyle name="Total 19 3" xfId="35468"/>
    <cellStyle name="Total 19 4" xfId="53547"/>
    <cellStyle name="Total 2" xfId="35469"/>
    <cellStyle name="Total 2 10" xfId="35470"/>
    <cellStyle name="Total 2 10 2" xfId="35471"/>
    <cellStyle name="Total 2 10 3" xfId="35472"/>
    <cellStyle name="Total 2 10 4" xfId="53548"/>
    <cellStyle name="Total 2 11" xfId="35473"/>
    <cellStyle name="Total 2 11 2" xfId="35474"/>
    <cellStyle name="Total 2 11 3" xfId="35475"/>
    <cellStyle name="Total 2 11 4" xfId="53549"/>
    <cellStyle name="Total 2 12" xfId="35476"/>
    <cellStyle name="Total 2 12 2" xfId="35477"/>
    <cellStyle name="Total 2 12 3" xfId="35478"/>
    <cellStyle name="Total 2 12 4" xfId="53550"/>
    <cellStyle name="Total 2 13" xfId="35479"/>
    <cellStyle name="Total 2 13 2" xfId="35480"/>
    <cellStyle name="Total 2 13 3" xfId="35481"/>
    <cellStyle name="Total 2 13 4" xfId="53551"/>
    <cellStyle name="Total 2 14" xfId="35482"/>
    <cellStyle name="Total 2 14 2" xfId="35483"/>
    <cellStyle name="Total 2 14 3" xfId="35484"/>
    <cellStyle name="Total 2 14 4" xfId="53552"/>
    <cellStyle name="Total 2 15" xfId="35485"/>
    <cellStyle name="Total 2 15 2" xfId="35486"/>
    <cellStyle name="Total 2 15 3" xfId="35487"/>
    <cellStyle name="Total 2 15 4" xfId="53553"/>
    <cellStyle name="Total 2 16" xfId="35488"/>
    <cellStyle name="Total 2 16 2" xfId="35489"/>
    <cellStyle name="Total 2 16 3" xfId="35490"/>
    <cellStyle name="Total 2 16 4" xfId="53554"/>
    <cellStyle name="Total 2 17" xfId="35491"/>
    <cellStyle name="Total 2 17 2" xfId="35492"/>
    <cellStyle name="Total 2 17 3" xfId="35493"/>
    <cellStyle name="Total 2 17 4" xfId="53555"/>
    <cellStyle name="Total 2 18" xfId="35494"/>
    <cellStyle name="Total 2 18 2" xfId="35495"/>
    <cellStyle name="Total 2 18 3" xfId="35496"/>
    <cellStyle name="Total 2 18 4" xfId="53556"/>
    <cellStyle name="Total 2 19" xfId="35497"/>
    <cellStyle name="Total 2 19 2" xfId="35498"/>
    <cellStyle name="Total 2 19 3" xfId="35499"/>
    <cellStyle name="Total 2 19 4" xfId="53557"/>
    <cellStyle name="Total 2 2" xfId="35500"/>
    <cellStyle name="Total 2 2 10" xfId="35501"/>
    <cellStyle name="Total 2 2 10 2" xfId="35502"/>
    <cellStyle name="Total 2 2 10 3" xfId="35503"/>
    <cellStyle name="Total 2 2 10 4" xfId="53558"/>
    <cellStyle name="Total 2 2 11" xfId="35504"/>
    <cellStyle name="Total 2 2 11 2" xfId="35505"/>
    <cellStyle name="Total 2 2 11 3" xfId="35506"/>
    <cellStyle name="Total 2 2 11 4" xfId="53559"/>
    <cellStyle name="Total 2 2 12" xfId="35507"/>
    <cellStyle name="Total 2 2 12 2" xfId="35508"/>
    <cellStyle name="Total 2 2 12 3" xfId="35509"/>
    <cellStyle name="Total 2 2 12 4" xfId="53560"/>
    <cellStyle name="Total 2 2 13" xfId="35510"/>
    <cellStyle name="Total 2 2 13 2" xfId="35511"/>
    <cellStyle name="Total 2 2 13 3" xfId="35512"/>
    <cellStyle name="Total 2 2 13 4" xfId="53561"/>
    <cellStyle name="Total 2 2 14" xfId="35513"/>
    <cellStyle name="Total 2 2 14 2" xfId="35514"/>
    <cellStyle name="Total 2 2 14 3" xfId="35515"/>
    <cellStyle name="Total 2 2 14 4" xfId="53562"/>
    <cellStyle name="Total 2 2 15" xfId="35516"/>
    <cellStyle name="Total 2 2 15 2" xfId="35517"/>
    <cellStyle name="Total 2 2 15 3" xfId="35518"/>
    <cellStyle name="Total 2 2 15 4" xfId="53563"/>
    <cellStyle name="Total 2 2 16" xfId="35519"/>
    <cellStyle name="Total 2 2 16 2" xfId="35520"/>
    <cellStyle name="Total 2 2 16 3" xfId="35521"/>
    <cellStyle name="Total 2 2 16 4" xfId="53564"/>
    <cellStyle name="Total 2 2 17" xfId="35522"/>
    <cellStyle name="Total 2 2 17 2" xfId="35523"/>
    <cellStyle name="Total 2 2 17 3" xfId="35524"/>
    <cellStyle name="Total 2 2 17 4" xfId="53565"/>
    <cellStyle name="Total 2 2 18" xfId="35525"/>
    <cellStyle name="Total 2 2 18 2" xfId="35526"/>
    <cellStyle name="Total 2 2 18 3" xfId="35527"/>
    <cellStyle name="Total 2 2 18 4" xfId="53566"/>
    <cellStyle name="Total 2 2 19" xfId="35528"/>
    <cellStyle name="Total 2 2 19 2" xfId="35529"/>
    <cellStyle name="Total 2 2 19 3" xfId="35530"/>
    <cellStyle name="Total 2 2 19 4" xfId="53567"/>
    <cellStyle name="Total 2 2 2" xfId="35531"/>
    <cellStyle name="Total 2 2 2 2" xfId="35532"/>
    <cellStyle name="Total 2 2 2 3" xfId="35533"/>
    <cellStyle name="Total 2 2 2 4" xfId="53568"/>
    <cellStyle name="Total 2 2 20" xfId="35534"/>
    <cellStyle name="Total 2 2 20 2" xfId="35535"/>
    <cellStyle name="Total 2 2 20 3" xfId="53569"/>
    <cellStyle name="Total 2 2 20 4" xfId="53570"/>
    <cellStyle name="Total 2 2 21" xfId="53571"/>
    <cellStyle name="Total 2 2 22" xfId="53572"/>
    <cellStyle name="Total 2 2 3" xfId="35536"/>
    <cellStyle name="Total 2 2 3 2" xfId="35537"/>
    <cellStyle name="Total 2 2 3 3" xfId="35538"/>
    <cellStyle name="Total 2 2 3 4" xfId="53573"/>
    <cellStyle name="Total 2 2 4" xfId="35539"/>
    <cellStyle name="Total 2 2 4 2" xfId="35540"/>
    <cellStyle name="Total 2 2 4 3" xfId="35541"/>
    <cellStyle name="Total 2 2 4 4" xfId="53574"/>
    <cellStyle name="Total 2 2 5" xfId="35542"/>
    <cellStyle name="Total 2 2 5 2" xfId="35543"/>
    <cellStyle name="Total 2 2 5 3" xfId="35544"/>
    <cellStyle name="Total 2 2 5 4" xfId="53575"/>
    <cellStyle name="Total 2 2 6" xfId="35545"/>
    <cellStyle name="Total 2 2 6 2" xfId="35546"/>
    <cellStyle name="Total 2 2 6 3" xfId="35547"/>
    <cellStyle name="Total 2 2 6 4" xfId="53576"/>
    <cellStyle name="Total 2 2 7" xfId="35548"/>
    <cellStyle name="Total 2 2 7 2" xfId="35549"/>
    <cellStyle name="Total 2 2 7 3" xfId="35550"/>
    <cellStyle name="Total 2 2 7 4" xfId="53577"/>
    <cellStyle name="Total 2 2 8" xfId="35551"/>
    <cellStyle name="Total 2 2 8 2" xfId="35552"/>
    <cellStyle name="Total 2 2 8 3" xfId="35553"/>
    <cellStyle name="Total 2 2 8 4" xfId="53578"/>
    <cellStyle name="Total 2 2 9" xfId="35554"/>
    <cellStyle name="Total 2 2 9 2" xfId="35555"/>
    <cellStyle name="Total 2 2 9 3" xfId="35556"/>
    <cellStyle name="Total 2 2 9 4" xfId="53579"/>
    <cellStyle name="Total 2 20" xfId="35557"/>
    <cellStyle name="Total 2 20 2" xfId="35558"/>
    <cellStyle name="Total 2 20 3" xfId="35559"/>
    <cellStyle name="Total 2 20 4" xfId="53580"/>
    <cellStyle name="Total 2 21" xfId="35560"/>
    <cellStyle name="Total 2 21 2" xfId="35561"/>
    <cellStyle name="Total 2 21 3" xfId="35562"/>
    <cellStyle name="Total 2 21 4" xfId="53581"/>
    <cellStyle name="Total 2 22" xfId="35563"/>
    <cellStyle name="Total 2 22 2" xfId="35564"/>
    <cellStyle name="Total 2 22 3" xfId="35565"/>
    <cellStyle name="Total 2 22 4" xfId="53582"/>
    <cellStyle name="Total 2 23" xfId="35566"/>
    <cellStyle name="Total 2 23 2" xfId="35567"/>
    <cellStyle name="Total 2 23 3" xfId="35568"/>
    <cellStyle name="Total 2 23 4" xfId="53583"/>
    <cellStyle name="Total 2 24" xfId="35569"/>
    <cellStyle name="Total 2 24 2" xfId="35570"/>
    <cellStyle name="Total 2 24 3" xfId="35571"/>
    <cellStyle name="Total 2 24 4" xfId="53584"/>
    <cellStyle name="Total 2 25" xfId="35572"/>
    <cellStyle name="Total 2 25 2" xfId="35573"/>
    <cellStyle name="Total 2 25 3" xfId="35574"/>
    <cellStyle name="Total 2 25 4" xfId="53585"/>
    <cellStyle name="Total 2 26" xfId="35575"/>
    <cellStyle name="Total 2 26 2" xfId="35576"/>
    <cellStyle name="Total 2 26 3" xfId="35577"/>
    <cellStyle name="Total 2 26 4" xfId="53586"/>
    <cellStyle name="Total 2 27" xfId="35578"/>
    <cellStyle name="Total 2 27 2" xfId="35579"/>
    <cellStyle name="Total 2 27 3" xfId="35580"/>
    <cellStyle name="Total 2 27 4" xfId="53587"/>
    <cellStyle name="Total 2 28" xfId="35581"/>
    <cellStyle name="Total 2 29" xfId="35582"/>
    <cellStyle name="Total 2 3" xfId="35583"/>
    <cellStyle name="Total 2 3 10" xfId="35584"/>
    <cellStyle name="Total 2 3 10 2" xfId="35585"/>
    <cellStyle name="Total 2 3 10 3" xfId="35586"/>
    <cellStyle name="Total 2 3 10 4" xfId="53588"/>
    <cellStyle name="Total 2 3 11" xfId="35587"/>
    <cellStyle name="Total 2 3 11 2" xfId="35588"/>
    <cellStyle name="Total 2 3 11 3" xfId="35589"/>
    <cellStyle name="Total 2 3 11 4" xfId="53589"/>
    <cellStyle name="Total 2 3 12" xfId="35590"/>
    <cellStyle name="Total 2 3 12 2" xfId="35591"/>
    <cellStyle name="Total 2 3 12 3" xfId="35592"/>
    <cellStyle name="Total 2 3 12 4" xfId="53590"/>
    <cellStyle name="Total 2 3 13" xfId="35593"/>
    <cellStyle name="Total 2 3 13 2" xfId="35594"/>
    <cellStyle name="Total 2 3 13 3" xfId="35595"/>
    <cellStyle name="Total 2 3 13 4" xfId="53591"/>
    <cellStyle name="Total 2 3 14" xfId="35596"/>
    <cellStyle name="Total 2 3 14 2" xfId="35597"/>
    <cellStyle name="Total 2 3 14 3" xfId="35598"/>
    <cellStyle name="Total 2 3 14 4" xfId="53592"/>
    <cellStyle name="Total 2 3 15" xfId="35599"/>
    <cellStyle name="Total 2 3 15 2" xfId="35600"/>
    <cellStyle name="Total 2 3 15 3" xfId="35601"/>
    <cellStyle name="Total 2 3 15 4" xfId="53593"/>
    <cellStyle name="Total 2 3 16" xfId="35602"/>
    <cellStyle name="Total 2 3 16 2" xfId="35603"/>
    <cellStyle name="Total 2 3 16 3" xfId="35604"/>
    <cellStyle name="Total 2 3 16 4" xfId="53594"/>
    <cellStyle name="Total 2 3 17" xfId="35605"/>
    <cellStyle name="Total 2 3 17 2" xfId="35606"/>
    <cellStyle name="Total 2 3 17 3" xfId="35607"/>
    <cellStyle name="Total 2 3 17 4" xfId="53595"/>
    <cellStyle name="Total 2 3 18" xfId="35608"/>
    <cellStyle name="Total 2 3 18 2" xfId="35609"/>
    <cellStyle name="Total 2 3 18 3" xfId="35610"/>
    <cellStyle name="Total 2 3 18 4" xfId="53596"/>
    <cellStyle name="Total 2 3 19" xfId="35611"/>
    <cellStyle name="Total 2 3 19 2" xfId="35612"/>
    <cellStyle name="Total 2 3 19 3" xfId="35613"/>
    <cellStyle name="Total 2 3 19 4" xfId="53597"/>
    <cellStyle name="Total 2 3 2" xfId="35614"/>
    <cellStyle name="Total 2 3 2 2" xfId="35615"/>
    <cellStyle name="Total 2 3 2 3" xfId="35616"/>
    <cellStyle name="Total 2 3 2 4" xfId="53598"/>
    <cellStyle name="Total 2 3 20" xfId="35617"/>
    <cellStyle name="Total 2 3 20 2" xfId="35618"/>
    <cellStyle name="Total 2 3 20 3" xfId="53599"/>
    <cellStyle name="Total 2 3 20 4" xfId="53600"/>
    <cellStyle name="Total 2 3 21" xfId="53601"/>
    <cellStyle name="Total 2 3 22" xfId="53602"/>
    <cellStyle name="Total 2 3 3" xfId="35619"/>
    <cellStyle name="Total 2 3 3 2" xfId="35620"/>
    <cellStyle name="Total 2 3 3 3" xfId="35621"/>
    <cellStyle name="Total 2 3 3 4" xfId="53603"/>
    <cellStyle name="Total 2 3 4" xfId="35622"/>
    <cellStyle name="Total 2 3 4 2" xfId="35623"/>
    <cellStyle name="Total 2 3 4 3" xfId="35624"/>
    <cellStyle name="Total 2 3 4 4" xfId="53604"/>
    <cellStyle name="Total 2 3 5" xfId="35625"/>
    <cellStyle name="Total 2 3 5 2" xfId="35626"/>
    <cellStyle name="Total 2 3 5 3" xfId="35627"/>
    <cellStyle name="Total 2 3 5 4" xfId="53605"/>
    <cellStyle name="Total 2 3 6" xfId="35628"/>
    <cellStyle name="Total 2 3 6 2" xfId="35629"/>
    <cellStyle name="Total 2 3 6 3" xfId="35630"/>
    <cellStyle name="Total 2 3 6 4" xfId="53606"/>
    <cellStyle name="Total 2 3 7" xfId="35631"/>
    <cellStyle name="Total 2 3 7 2" xfId="35632"/>
    <cellStyle name="Total 2 3 7 3" xfId="35633"/>
    <cellStyle name="Total 2 3 7 4" xfId="53607"/>
    <cellStyle name="Total 2 3 8" xfId="35634"/>
    <cellStyle name="Total 2 3 8 2" xfId="35635"/>
    <cellStyle name="Total 2 3 8 3" xfId="35636"/>
    <cellStyle name="Total 2 3 8 4" xfId="53608"/>
    <cellStyle name="Total 2 3 9" xfId="35637"/>
    <cellStyle name="Total 2 3 9 2" xfId="35638"/>
    <cellStyle name="Total 2 3 9 3" xfId="35639"/>
    <cellStyle name="Total 2 3 9 4" xfId="53609"/>
    <cellStyle name="Total 2 30" xfId="35640"/>
    <cellStyle name="Total 2 31" xfId="53610"/>
    <cellStyle name="Total 2 4" xfId="35641"/>
    <cellStyle name="Total 2 4 10" xfId="35642"/>
    <cellStyle name="Total 2 4 10 2" xfId="35643"/>
    <cellStyle name="Total 2 4 10 3" xfId="35644"/>
    <cellStyle name="Total 2 4 10 4" xfId="53611"/>
    <cellStyle name="Total 2 4 11" xfId="35645"/>
    <cellStyle name="Total 2 4 11 2" xfId="35646"/>
    <cellStyle name="Total 2 4 11 3" xfId="35647"/>
    <cellStyle name="Total 2 4 11 4" xfId="53612"/>
    <cellStyle name="Total 2 4 12" xfId="35648"/>
    <cellStyle name="Total 2 4 12 2" xfId="35649"/>
    <cellStyle name="Total 2 4 12 3" xfId="35650"/>
    <cellStyle name="Total 2 4 12 4" xfId="53613"/>
    <cellStyle name="Total 2 4 13" xfId="35651"/>
    <cellStyle name="Total 2 4 13 2" xfId="35652"/>
    <cellStyle name="Total 2 4 13 3" xfId="35653"/>
    <cellStyle name="Total 2 4 13 4" xfId="53614"/>
    <cellStyle name="Total 2 4 14" xfId="35654"/>
    <cellStyle name="Total 2 4 14 2" xfId="35655"/>
    <cellStyle name="Total 2 4 14 3" xfId="35656"/>
    <cellStyle name="Total 2 4 14 4" xfId="53615"/>
    <cellStyle name="Total 2 4 15" xfId="35657"/>
    <cellStyle name="Total 2 4 15 2" xfId="35658"/>
    <cellStyle name="Total 2 4 15 3" xfId="35659"/>
    <cellStyle name="Total 2 4 15 4" xfId="53616"/>
    <cellStyle name="Total 2 4 16" xfId="35660"/>
    <cellStyle name="Total 2 4 16 2" xfId="35661"/>
    <cellStyle name="Total 2 4 16 3" xfId="35662"/>
    <cellStyle name="Total 2 4 16 4" xfId="53617"/>
    <cellStyle name="Total 2 4 17" xfId="35663"/>
    <cellStyle name="Total 2 4 17 2" xfId="35664"/>
    <cellStyle name="Total 2 4 17 3" xfId="35665"/>
    <cellStyle name="Total 2 4 17 4" xfId="53618"/>
    <cellStyle name="Total 2 4 18" xfId="35666"/>
    <cellStyle name="Total 2 4 18 2" xfId="35667"/>
    <cellStyle name="Total 2 4 18 3" xfId="35668"/>
    <cellStyle name="Total 2 4 18 4" xfId="53619"/>
    <cellStyle name="Total 2 4 19" xfId="35669"/>
    <cellStyle name="Total 2 4 19 2" xfId="35670"/>
    <cellStyle name="Total 2 4 19 3" xfId="35671"/>
    <cellStyle name="Total 2 4 19 4" xfId="53620"/>
    <cellStyle name="Total 2 4 2" xfId="35672"/>
    <cellStyle name="Total 2 4 2 2" xfId="35673"/>
    <cellStyle name="Total 2 4 2 3" xfId="35674"/>
    <cellStyle name="Total 2 4 2 4" xfId="53621"/>
    <cellStyle name="Total 2 4 20" xfId="35675"/>
    <cellStyle name="Total 2 4 20 2" xfId="35676"/>
    <cellStyle name="Total 2 4 20 3" xfId="53622"/>
    <cellStyle name="Total 2 4 20 4" xfId="53623"/>
    <cellStyle name="Total 2 4 21" xfId="53624"/>
    <cellStyle name="Total 2 4 22" xfId="53625"/>
    <cellStyle name="Total 2 4 3" xfId="35677"/>
    <cellStyle name="Total 2 4 3 2" xfId="35678"/>
    <cellStyle name="Total 2 4 3 3" xfId="35679"/>
    <cellStyle name="Total 2 4 3 4" xfId="53626"/>
    <cellStyle name="Total 2 4 4" xfId="35680"/>
    <cellStyle name="Total 2 4 4 2" xfId="35681"/>
    <cellStyle name="Total 2 4 4 3" xfId="35682"/>
    <cellStyle name="Total 2 4 4 4" xfId="53627"/>
    <cellStyle name="Total 2 4 5" xfId="35683"/>
    <cellStyle name="Total 2 4 5 2" xfId="35684"/>
    <cellStyle name="Total 2 4 5 3" xfId="35685"/>
    <cellStyle name="Total 2 4 5 4" xfId="53628"/>
    <cellStyle name="Total 2 4 6" xfId="35686"/>
    <cellStyle name="Total 2 4 6 2" xfId="35687"/>
    <cellStyle name="Total 2 4 6 3" xfId="35688"/>
    <cellStyle name="Total 2 4 6 4" xfId="53629"/>
    <cellStyle name="Total 2 4 7" xfId="35689"/>
    <cellStyle name="Total 2 4 7 2" xfId="35690"/>
    <cellStyle name="Total 2 4 7 3" xfId="35691"/>
    <cellStyle name="Total 2 4 7 4" xfId="53630"/>
    <cellStyle name="Total 2 4 8" xfId="35692"/>
    <cellStyle name="Total 2 4 8 2" xfId="35693"/>
    <cellStyle name="Total 2 4 8 3" xfId="35694"/>
    <cellStyle name="Total 2 4 8 4" xfId="53631"/>
    <cellStyle name="Total 2 4 9" xfId="35695"/>
    <cellStyle name="Total 2 4 9 2" xfId="35696"/>
    <cellStyle name="Total 2 4 9 3" xfId="35697"/>
    <cellStyle name="Total 2 4 9 4" xfId="53632"/>
    <cellStyle name="Total 2 5" xfId="35698"/>
    <cellStyle name="Total 2 5 10" xfId="35699"/>
    <cellStyle name="Total 2 5 10 2" xfId="35700"/>
    <cellStyle name="Total 2 5 10 3" xfId="35701"/>
    <cellStyle name="Total 2 5 10 4" xfId="53633"/>
    <cellStyle name="Total 2 5 11" xfId="35702"/>
    <cellStyle name="Total 2 5 11 2" xfId="35703"/>
    <cellStyle name="Total 2 5 11 3" xfId="35704"/>
    <cellStyle name="Total 2 5 11 4" xfId="53634"/>
    <cellStyle name="Total 2 5 12" xfId="35705"/>
    <cellStyle name="Total 2 5 12 2" xfId="35706"/>
    <cellStyle name="Total 2 5 12 3" xfId="35707"/>
    <cellStyle name="Total 2 5 12 4" xfId="53635"/>
    <cellStyle name="Total 2 5 13" xfId="35708"/>
    <cellStyle name="Total 2 5 13 2" xfId="35709"/>
    <cellStyle name="Total 2 5 13 3" xfId="35710"/>
    <cellStyle name="Total 2 5 13 4" xfId="53636"/>
    <cellStyle name="Total 2 5 14" xfId="35711"/>
    <cellStyle name="Total 2 5 14 2" xfId="35712"/>
    <cellStyle name="Total 2 5 14 3" xfId="35713"/>
    <cellStyle name="Total 2 5 14 4" xfId="53637"/>
    <cellStyle name="Total 2 5 15" xfId="35714"/>
    <cellStyle name="Total 2 5 15 2" xfId="35715"/>
    <cellStyle name="Total 2 5 15 3" xfId="35716"/>
    <cellStyle name="Total 2 5 15 4" xfId="53638"/>
    <cellStyle name="Total 2 5 16" xfId="35717"/>
    <cellStyle name="Total 2 5 16 2" xfId="35718"/>
    <cellStyle name="Total 2 5 16 3" xfId="35719"/>
    <cellStyle name="Total 2 5 16 4" xfId="53639"/>
    <cellStyle name="Total 2 5 17" xfId="35720"/>
    <cellStyle name="Total 2 5 17 2" xfId="35721"/>
    <cellStyle name="Total 2 5 17 3" xfId="35722"/>
    <cellStyle name="Total 2 5 17 4" xfId="53640"/>
    <cellStyle name="Total 2 5 18" xfId="35723"/>
    <cellStyle name="Total 2 5 18 2" xfId="35724"/>
    <cellStyle name="Total 2 5 18 3" xfId="35725"/>
    <cellStyle name="Total 2 5 18 4" xfId="53641"/>
    <cellStyle name="Total 2 5 19" xfId="35726"/>
    <cellStyle name="Total 2 5 19 2" xfId="35727"/>
    <cellStyle name="Total 2 5 19 3" xfId="35728"/>
    <cellStyle name="Total 2 5 19 4" xfId="53642"/>
    <cellStyle name="Total 2 5 2" xfId="35729"/>
    <cellStyle name="Total 2 5 2 2" xfId="35730"/>
    <cellStyle name="Total 2 5 2 3" xfId="35731"/>
    <cellStyle name="Total 2 5 2 4" xfId="53643"/>
    <cellStyle name="Total 2 5 20" xfId="35732"/>
    <cellStyle name="Total 2 5 20 2" xfId="35733"/>
    <cellStyle name="Total 2 5 20 3" xfId="53644"/>
    <cellStyle name="Total 2 5 20 4" xfId="53645"/>
    <cellStyle name="Total 2 5 21" xfId="53646"/>
    <cellStyle name="Total 2 5 22" xfId="53647"/>
    <cellStyle name="Total 2 5 3" xfId="35734"/>
    <cellStyle name="Total 2 5 3 2" xfId="35735"/>
    <cellStyle name="Total 2 5 3 3" xfId="35736"/>
    <cellStyle name="Total 2 5 3 4" xfId="53648"/>
    <cellStyle name="Total 2 5 4" xfId="35737"/>
    <cellStyle name="Total 2 5 4 2" xfId="35738"/>
    <cellStyle name="Total 2 5 4 3" xfId="35739"/>
    <cellStyle name="Total 2 5 4 4" xfId="53649"/>
    <cellStyle name="Total 2 5 5" xfId="35740"/>
    <cellStyle name="Total 2 5 5 2" xfId="35741"/>
    <cellStyle name="Total 2 5 5 3" xfId="35742"/>
    <cellStyle name="Total 2 5 5 4" xfId="53650"/>
    <cellStyle name="Total 2 5 6" xfId="35743"/>
    <cellStyle name="Total 2 5 6 2" xfId="35744"/>
    <cellStyle name="Total 2 5 6 3" xfId="35745"/>
    <cellStyle name="Total 2 5 6 4" xfId="53651"/>
    <cellStyle name="Total 2 5 7" xfId="35746"/>
    <cellStyle name="Total 2 5 7 2" xfId="35747"/>
    <cellStyle name="Total 2 5 7 3" xfId="35748"/>
    <cellStyle name="Total 2 5 7 4" xfId="53652"/>
    <cellStyle name="Total 2 5 8" xfId="35749"/>
    <cellStyle name="Total 2 5 8 2" xfId="35750"/>
    <cellStyle name="Total 2 5 8 3" xfId="35751"/>
    <cellStyle name="Total 2 5 8 4" xfId="53653"/>
    <cellStyle name="Total 2 5 9" xfId="35752"/>
    <cellStyle name="Total 2 5 9 2" xfId="35753"/>
    <cellStyle name="Total 2 5 9 3" xfId="35754"/>
    <cellStyle name="Total 2 5 9 4" xfId="53654"/>
    <cellStyle name="Total 2 6" xfId="35755"/>
    <cellStyle name="Total 2 6 10" xfId="35756"/>
    <cellStyle name="Total 2 6 10 2" xfId="35757"/>
    <cellStyle name="Total 2 6 10 3" xfId="35758"/>
    <cellStyle name="Total 2 6 10 4" xfId="53655"/>
    <cellStyle name="Total 2 6 11" xfId="35759"/>
    <cellStyle name="Total 2 6 11 2" xfId="35760"/>
    <cellStyle name="Total 2 6 11 3" xfId="35761"/>
    <cellStyle name="Total 2 6 11 4" xfId="53656"/>
    <cellStyle name="Total 2 6 12" xfId="35762"/>
    <cellStyle name="Total 2 6 12 2" xfId="35763"/>
    <cellStyle name="Total 2 6 12 3" xfId="35764"/>
    <cellStyle name="Total 2 6 12 4" xfId="53657"/>
    <cellStyle name="Total 2 6 13" xfId="35765"/>
    <cellStyle name="Total 2 6 13 2" xfId="35766"/>
    <cellStyle name="Total 2 6 13 3" xfId="35767"/>
    <cellStyle name="Total 2 6 13 4" xfId="53658"/>
    <cellStyle name="Total 2 6 14" xfId="35768"/>
    <cellStyle name="Total 2 6 14 2" xfId="35769"/>
    <cellStyle name="Total 2 6 14 3" xfId="35770"/>
    <cellStyle name="Total 2 6 14 4" xfId="53659"/>
    <cellStyle name="Total 2 6 15" xfId="35771"/>
    <cellStyle name="Total 2 6 15 2" xfId="35772"/>
    <cellStyle name="Total 2 6 15 3" xfId="35773"/>
    <cellStyle name="Total 2 6 15 4" xfId="53660"/>
    <cellStyle name="Total 2 6 16" xfId="35774"/>
    <cellStyle name="Total 2 6 16 2" xfId="35775"/>
    <cellStyle name="Total 2 6 16 3" xfId="35776"/>
    <cellStyle name="Total 2 6 16 4" xfId="53661"/>
    <cellStyle name="Total 2 6 17" xfId="35777"/>
    <cellStyle name="Total 2 6 17 2" xfId="35778"/>
    <cellStyle name="Total 2 6 17 3" xfId="35779"/>
    <cellStyle name="Total 2 6 17 4" xfId="53662"/>
    <cellStyle name="Total 2 6 18" xfId="35780"/>
    <cellStyle name="Total 2 6 18 2" xfId="35781"/>
    <cellStyle name="Total 2 6 18 3" xfId="35782"/>
    <cellStyle name="Total 2 6 18 4" xfId="53663"/>
    <cellStyle name="Total 2 6 19" xfId="35783"/>
    <cellStyle name="Total 2 6 19 2" xfId="35784"/>
    <cellStyle name="Total 2 6 19 3" xfId="35785"/>
    <cellStyle name="Total 2 6 19 4" xfId="53664"/>
    <cellStyle name="Total 2 6 2" xfId="35786"/>
    <cellStyle name="Total 2 6 2 2" xfId="35787"/>
    <cellStyle name="Total 2 6 2 3" xfId="35788"/>
    <cellStyle name="Total 2 6 2 4" xfId="53665"/>
    <cellStyle name="Total 2 6 20" xfId="35789"/>
    <cellStyle name="Total 2 6 20 2" xfId="35790"/>
    <cellStyle name="Total 2 6 20 3" xfId="53666"/>
    <cellStyle name="Total 2 6 20 4" xfId="53667"/>
    <cellStyle name="Total 2 6 21" xfId="53668"/>
    <cellStyle name="Total 2 6 22" xfId="53669"/>
    <cellStyle name="Total 2 6 3" xfId="35791"/>
    <cellStyle name="Total 2 6 3 2" xfId="35792"/>
    <cellStyle name="Total 2 6 3 3" xfId="35793"/>
    <cellStyle name="Total 2 6 3 4" xfId="53670"/>
    <cellStyle name="Total 2 6 4" xfId="35794"/>
    <cellStyle name="Total 2 6 4 2" xfId="35795"/>
    <cellStyle name="Total 2 6 4 3" xfId="35796"/>
    <cellStyle name="Total 2 6 4 4" xfId="53671"/>
    <cellStyle name="Total 2 6 5" xfId="35797"/>
    <cellStyle name="Total 2 6 5 2" xfId="35798"/>
    <cellStyle name="Total 2 6 5 3" xfId="35799"/>
    <cellStyle name="Total 2 6 5 4" xfId="53672"/>
    <cellStyle name="Total 2 6 6" xfId="35800"/>
    <cellStyle name="Total 2 6 6 2" xfId="35801"/>
    <cellStyle name="Total 2 6 6 3" xfId="35802"/>
    <cellStyle name="Total 2 6 6 4" xfId="53673"/>
    <cellStyle name="Total 2 6 7" xfId="35803"/>
    <cellStyle name="Total 2 6 7 2" xfId="35804"/>
    <cellStyle name="Total 2 6 7 3" xfId="35805"/>
    <cellStyle name="Total 2 6 7 4" xfId="53674"/>
    <cellStyle name="Total 2 6 8" xfId="35806"/>
    <cellStyle name="Total 2 6 8 2" xfId="35807"/>
    <cellStyle name="Total 2 6 8 3" xfId="35808"/>
    <cellStyle name="Total 2 6 8 4" xfId="53675"/>
    <cellStyle name="Total 2 6 9" xfId="35809"/>
    <cellStyle name="Total 2 6 9 2" xfId="35810"/>
    <cellStyle name="Total 2 6 9 3" xfId="35811"/>
    <cellStyle name="Total 2 6 9 4" xfId="53676"/>
    <cellStyle name="Total 2 7" xfId="35812"/>
    <cellStyle name="Total 2 7 10" xfId="35813"/>
    <cellStyle name="Total 2 7 10 2" xfId="35814"/>
    <cellStyle name="Total 2 7 10 3" xfId="35815"/>
    <cellStyle name="Total 2 7 10 4" xfId="53677"/>
    <cellStyle name="Total 2 7 11" xfId="35816"/>
    <cellStyle name="Total 2 7 11 2" xfId="35817"/>
    <cellStyle name="Total 2 7 11 3" xfId="35818"/>
    <cellStyle name="Total 2 7 11 4" xfId="53678"/>
    <cellStyle name="Total 2 7 12" xfId="35819"/>
    <cellStyle name="Total 2 7 12 2" xfId="35820"/>
    <cellStyle name="Total 2 7 12 3" xfId="35821"/>
    <cellStyle name="Total 2 7 12 4" xfId="53679"/>
    <cellStyle name="Total 2 7 13" xfId="35822"/>
    <cellStyle name="Total 2 7 13 2" xfId="35823"/>
    <cellStyle name="Total 2 7 13 3" xfId="35824"/>
    <cellStyle name="Total 2 7 13 4" xfId="53680"/>
    <cellStyle name="Total 2 7 14" xfId="35825"/>
    <cellStyle name="Total 2 7 14 2" xfId="35826"/>
    <cellStyle name="Total 2 7 14 3" xfId="35827"/>
    <cellStyle name="Total 2 7 14 4" xfId="53681"/>
    <cellStyle name="Total 2 7 15" xfId="35828"/>
    <cellStyle name="Total 2 7 15 2" xfId="35829"/>
    <cellStyle name="Total 2 7 15 3" xfId="35830"/>
    <cellStyle name="Total 2 7 15 4" xfId="53682"/>
    <cellStyle name="Total 2 7 16" xfId="35831"/>
    <cellStyle name="Total 2 7 16 2" xfId="35832"/>
    <cellStyle name="Total 2 7 16 3" xfId="35833"/>
    <cellStyle name="Total 2 7 16 4" xfId="53683"/>
    <cellStyle name="Total 2 7 17" xfId="35834"/>
    <cellStyle name="Total 2 7 17 2" xfId="35835"/>
    <cellStyle name="Total 2 7 17 3" xfId="35836"/>
    <cellStyle name="Total 2 7 17 4" xfId="53684"/>
    <cellStyle name="Total 2 7 18" xfId="35837"/>
    <cellStyle name="Total 2 7 18 2" xfId="35838"/>
    <cellStyle name="Total 2 7 18 3" xfId="35839"/>
    <cellStyle name="Total 2 7 18 4" xfId="53685"/>
    <cellStyle name="Total 2 7 19" xfId="35840"/>
    <cellStyle name="Total 2 7 19 2" xfId="35841"/>
    <cellStyle name="Total 2 7 19 3" xfId="35842"/>
    <cellStyle name="Total 2 7 19 4" xfId="53686"/>
    <cellStyle name="Total 2 7 2" xfId="35843"/>
    <cellStyle name="Total 2 7 2 2" xfId="35844"/>
    <cellStyle name="Total 2 7 2 3" xfId="35845"/>
    <cellStyle name="Total 2 7 2 4" xfId="53687"/>
    <cellStyle name="Total 2 7 20" xfId="35846"/>
    <cellStyle name="Total 2 7 20 2" xfId="35847"/>
    <cellStyle name="Total 2 7 20 3" xfId="53688"/>
    <cellStyle name="Total 2 7 20 4" xfId="53689"/>
    <cellStyle name="Total 2 7 21" xfId="53690"/>
    <cellStyle name="Total 2 7 22" xfId="53691"/>
    <cellStyle name="Total 2 7 3" xfId="35848"/>
    <cellStyle name="Total 2 7 3 2" xfId="35849"/>
    <cellStyle name="Total 2 7 3 3" xfId="35850"/>
    <cellStyle name="Total 2 7 3 4" xfId="53692"/>
    <cellStyle name="Total 2 7 4" xfId="35851"/>
    <cellStyle name="Total 2 7 4 2" xfId="35852"/>
    <cellStyle name="Total 2 7 4 3" xfId="35853"/>
    <cellStyle name="Total 2 7 4 4" xfId="53693"/>
    <cellStyle name="Total 2 7 5" xfId="35854"/>
    <cellStyle name="Total 2 7 5 2" xfId="35855"/>
    <cellStyle name="Total 2 7 5 3" xfId="35856"/>
    <cellStyle name="Total 2 7 5 4" xfId="53694"/>
    <cellStyle name="Total 2 7 6" xfId="35857"/>
    <cellStyle name="Total 2 7 6 2" xfId="35858"/>
    <cellStyle name="Total 2 7 6 3" xfId="35859"/>
    <cellStyle name="Total 2 7 6 4" xfId="53695"/>
    <cellStyle name="Total 2 7 7" xfId="35860"/>
    <cellStyle name="Total 2 7 7 2" xfId="35861"/>
    <cellStyle name="Total 2 7 7 3" xfId="35862"/>
    <cellStyle name="Total 2 7 7 4" xfId="53696"/>
    <cellStyle name="Total 2 7 8" xfId="35863"/>
    <cellStyle name="Total 2 7 8 2" xfId="35864"/>
    <cellStyle name="Total 2 7 8 3" xfId="35865"/>
    <cellStyle name="Total 2 7 8 4" xfId="53697"/>
    <cellStyle name="Total 2 7 9" xfId="35866"/>
    <cellStyle name="Total 2 7 9 2" xfId="35867"/>
    <cellStyle name="Total 2 7 9 3" xfId="35868"/>
    <cellStyle name="Total 2 7 9 4" xfId="53698"/>
    <cellStyle name="Total 2 8" xfId="35869"/>
    <cellStyle name="Total 2 8 10" xfId="35870"/>
    <cellStyle name="Total 2 8 10 2" xfId="35871"/>
    <cellStyle name="Total 2 8 10 3" xfId="35872"/>
    <cellStyle name="Total 2 8 10 4" xfId="53699"/>
    <cellStyle name="Total 2 8 11" xfId="35873"/>
    <cellStyle name="Total 2 8 11 2" xfId="35874"/>
    <cellStyle name="Total 2 8 11 3" xfId="35875"/>
    <cellStyle name="Total 2 8 11 4" xfId="53700"/>
    <cellStyle name="Total 2 8 12" xfId="35876"/>
    <cellStyle name="Total 2 8 12 2" xfId="35877"/>
    <cellStyle name="Total 2 8 12 3" xfId="35878"/>
    <cellStyle name="Total 2 8 12 4" xfId="53701"/>
    <cellStyle name="Total 2 8 13" xfId="35879"/>
    <cellStyle name="Total 2 8 13 2" xfId="35880"/>
    <cellStyle name="Total 2 8 13 3" xfId="35881"/>
    <cellStyle name="Total 2 8 13 4" xfId="53702"/>
    <cellStyle name="Total 2 8 14" xfId="35882"/>
    <cellStyle name="Total 2 8 14 2" xfId="35883"/>
    <cellStyle name="Total 2 8 14 3" xfId="35884"/>
    <cellStyle name="Total 2 8 14 4" xfId="53703"/>
    <cellStyle name="Total 2 8 15" xfId="35885"/>
    <cellStyle name="Total 2 8 15 2" xfId="35886"/>
    <cellStyle name="Total 2 8 15 3" xfId="35887"/>
    <cellStyle name="Total 2 8 15 4" xfId="53704"/>
    <cellStyle name="Total 2 8 16" xfId="35888"/>
    <cellStyle name="Total 2 8 16 2" xfId="35889"/>
    <cellStyle name="Total 2 8 16 3" xfId="35890"/>
    <cellStyle name="Total 2 8 16 4" xfId="53705"/>
    <cellStyle name="Total 2 8 17" xfId="35891"/>
    <cellStyle name="Total 2 8 17 2" xfId="35892"/>
    <cellStyle name="Total 2 8 17 3" xfId="35893"/>
    <cellStyle name="Total 2 8 17 4" xfId="53706"/>
    <cellStyle name="Total 2 8 18" xfId="35894"/>
    <cellStyle name="Total 2 8 18 2" xfId="35895"/>
    <cellStyle name="Total 2 8 18 3" xfId="35896"/>
    <cellStyle name="Total 2 8 18 4" xfId="53707"/>
    <cellStyle name="Total 2 8 19" xfId="35897"/>
    <cellStyle name="Total 2 8 19 2" xfId="35898"/>
    <cellStyle name="Total 2 8 19 3" xfId="35899"/>
    <cellStyle name="Total 2 8 19 4" xfId="53708"/>
    <cellStyle name="Total 2 8 2" xfId="35900"/>
    <cellStyle name="Total 2 8 2 2" xfId="35901"/>
    <cellStyle name="Total 2 8 2 3" xfId="35902"/>
    <cellStyle name="Total 2 8 2 4" xfId="53709"/>
    <cellStyle name="Total 2 8 20" xfId="35903"/>
    <cellStyle name="Total 2 8 20 2" xfId="35904"/>
    <cellStyle name="Total 2 8 20 3" xfId="53710"/>
    <cellStyle name="Total 2 8 20 4" xfId="53711"/>
    <cellStyle name="Total 2 8 21" xfId="53712"/>
    <cellStyle name="Total 2 8 22" xfId="53713"/>
    <cellStyle name="Total 2 8 3" xfId="35905"/>
    <cellStyle name="Total 2 8 3 2" xfId="35906"/>
    <cellStyle name="Total 2 8 3 3" xfId="35907"/>
    <cellStyle name="Total 2 8 3 4" xfId="53714"/>
    <cellStyle name="Total 2 8 4" xfId="35908"/>
    <cellStyle name="Total 2 8 4 2" xfId="35909"/>
    <cellStyle name="Total 2 8 4 3" xfId="35910"/>
    <cellStyle name="Total 2 8 4 4" xfId="53715"/>
    <cellStyle name="Total 2 8 5" xfId="35911"/>
    <cellStyle name="Total 2 8 5 2" xfId="35912"/>
    <cellStyle name="Total 2 8 5 3" xfId="35913"/>
    <cellStyle name="Total 2 8 5 4" xfId="53716"/>
    <cellStyle name="Total 2 8 6" xfId="35914"/>
    <cellStyle name="Total 2 8 6 2" xfId="35915"/>
    <cellStyle name="Total 2 8 6 3" xfId="35916"/>
    <cellStyle name="Total 2 8 6 4" xfId="53717"/>
    <cellStyle name="Total 2 8 7" xfId="35917"/>
    <cellStyle name="Total 2 8 7 2" xfId="35918"/>
    <cellStyle name="Total 2 8 7 3" xfId="35919"/>
    <cellStyle name="Total 2 8 7 4" xfId="53718"/>
    <cellStyle name="Total 2 8 8" xfId="35920"/>
    <cellStyle name="Total 2 8 8 2" xfId="35921"/>
    <cellStyle name="Total 2 8 8 3" xfId="35922"/>
    <cellStyle name="Total 2 8 8 4" xfId="53719"/>
    <cellStyle name="Total 2 8 9" xfId="35923"/>
    <cellStyle name="Total 2 8 9 2" xfId="35924"/>
    <cellStyle name="Total 2 8 9 3" xfId="35925"/>
    <cellStyle name="Total 2 8 9 4" xfId="53720"/>
    <cellStyle name="Total 2 9" xfId="35926"/>
    <cellStyle name="Total 2 9 2" xfId="35927"/>
    <cellStyle name="Total 2 9 3" xfId="53721"/>
    <cellStyle name="Total 20" xfId="35928"/>
    <cellStyle name="Total 20 2" xfId="35929"/>
    <cellStyle name="Total 20 3" xfId="35930"/>
    <cellStyle name="Total 20 4" xfId="53722"/>
    <cellStyle name="Total 21" xfId="35931"/>
    <cellStyle name="Total 21 2" xfId="35932"/>
    <cellStyle name="Total 21 3" xfId="35933"/>
    <cellStyle name="Total 21 4" xfId="53723"/>
    <cellStyle name="Total 22" xfId="35934"/>
    <cellStyle name="Total 22 2" xfId="35935"/>
    <cellStyle name="Total 22 3" xfId="35936"/>
    <cellStyle name="Total 22 4" xfId="53724"/>
    <cellStyle name="Total 23" xfId="35937"/>
    <cellStyle name="Total 23 2" xfId="35938"/>
    <cellStyle name="Total 23 3" xfId="35939"/>
    <cellStyle name="Total 23 4" xfId="53725"/>
    <cellStyle name="Total 24" xfId="35940"/>
    <cellStyle name="Total 24 2" xfId="35941"/>
    <cellStyle name="Total 24 3" xfId="35942"/>
    <cellStyle name="Total 24 4" xfId="53726"/>
    <cellStyle name="Total 25" xfId="35943"/>
    <cellStyle name="Total 25 2" xfId="35944"/>
    <cellStyle name="Total 25 3" xfId="35945"/>
    <cellStyle name="Total 25 4" xfId="53727"/>
    <cellStyle name="Total 26" xfId="35946"/>
    <cellStyle name="Total 26 2" xfId="35947"/>
    <cellStyle name="Total 26 3" xfId="35948"/>
    <cellStyle name="Total 26 4" xfId="53728"/>
    <cellStyle name="Total 27" xfId="35949"/>
    <cellStyle name="Total 27 2" xfId="35950"/>
    <cellStyle name="Total 27 3" xfId="35951"/>
    <cellStyle name="Total 27 4" xfId="53729"/>
    <cellStyle name="Total 28" xfId="35952"/>
    <cellStyle name="Total 28 2" xfId="35953"/>
    <cellStyle name="Total 28 3" xfId="35954"/>
    <cellStyle name="Total 28 4" xfId="53730"/>
    <cellStyle name="Total 29" xfId="35955"/>
    <cellStyle name="Total 29 2" xfId="35956"/>
    <cellStyle name="Total 29 3" xfId="35957"/>
    <cellStyle name="Total 29 4" xfId="53731"/>
    <cellStyle name="Total 3" xfId="35958"/>
    <cellStyle name="Total 3 10" xfId="35959"/>
    <cellStyle name="Total 3 10 2" xfId="35960"/>
    <cellStyle name="Total 3 10 3" xfId="35961"/>
    <cellStyle name="Total 3 10 4" xfId="53732"/>
    <cellStyle name="Total 3 11" xfId="35962"/>
    <cellStyle name="Total 3 11 2" xfId="35963"/>
    <cellStyle name="Total 3 11 3" xfId="35964"/>
    <cellStyle name="Total 3 11 4" xfId="53733"/>
    <cellStyle name="Total 3 12" xfId="35965"/>
    <cellStyle name="Total 3 12 2" xfId="35966"/>
    <cellStyle name="Total 3 12 3" xfId="35967"/>
    <cellStyle name="Total 3 12 4" xfId="53734"/>
    <cellStyle name="Total 3 13" xfId="35968"/>
    <cellStyle name="Total 3 13 2" xfId="35969"/>
    <cellStyle name="Total 3 13 3" xfId="35970"/>
    <cellStyle name="Total 3 13 4" xfId="53735"/>
    <cellStyle name="Total 3 14" xfId="35971"/>
    <cellStyle name="Total 3 14 2" xfId="35972"/>
    <cellStyle name="Total 3 14 3" xfId="35973"/>
    <cellStyle name="Total 3 14 4" xfId="53736"/>
    <cellStyle name="Total 3 15" xfId="35974"/>
    <cellStyle name="Total 3 15 2" xfId="35975"/>
    <cellStyle name="Total 3 15 3" xfId="35976"/>
    <cellStyle name="Total 3 15 4" xfId="53737"/>
    <cellStyle name="Total 3 16" xfId="35977"/>
    <cellStyle name="Total 3 16 2" xfId="35978"/>
    <cellStyle name="Total 3 16 3" xfId="35979"/>
    <cellStyle name="Total 3 16 4" xfId="53738"/>
    <cellStyle name="Total 3 17" xfId="35980"/>
    <cellStyle name="Total 3 17 2" xfId="35981"/>
    <cellStyle name="Total 3 17 3" xfId="35982"/>
    <cellStyle name="Total 3 17 4" xfId="53739"/>
    <cellStyle name="Total 3 18" xfId="35983"/>
    <cellStyle name="Total 3 18 2" xfId="35984"/>
    <cellStyle name="Total 3 18 3" xfId="35985"/>
    <cellStyle name="Total 3 18 4" xfId="53740"/>
    <cellStyle name="Total 3 19" xfId="35986"/>
    <cellStyle name="Total 3 19 2" xfId="35987"/>
    <cellStyle name="Total 3 19 3" xfId="35988"/>
    <cellStyle name="Total 3 19 4" xfId="53741"/>
    <cellStyle name="Total 3 2" xfId="35989"/>
    <cellStyle name="Total 3 2 10" xfId="35990"/>
    <cellStyle name="Total 3 2 10 2" xfId="35991"/>
    <cellStyle name="Total 3 2 10 3" xfId="35992"/>
    <cellStyle name="Total 3 2 10 4" xfId="53742"/>
    <cellStyle name="Total 3 2 11" xfId="35993"/>
    <cellStyle name="Total 3 2 11 2" xfId="35994"/>
    <cellStyle name="Total 3 2 11 3" xfId="35995"/>
    <cellStyle name="Total 3 2 11 4" xfId="53743"/>
    <cellStyle name="Total 3 2 12" xfId="35996"/>
    <cellStyle name="Total 3 2 12 2" xfId="35997"/>
    <cellStyle name="Total 3 2 12 3" xfId="35998"/>
    <cellStyle name="Total 3 2 12 4" xfId="53744"/>
    <cellStyle name="Total 3 2 13" xfId="35999"/>
    <cellStyle name="Total 3 2 13 2" xfId="36000"/>
    <cellStyle name="Total 3 2 13 3" xfId="36001"/>
    <cellStyle name="Total 3 2 13 4" xfId="53745"/>
    <cellStyle name="Total 3 2 14" xfId="36002"/>
    <cellStyle name="Total 3 2 14 2" xfId="36003"/>
    <cellStyle name="Total 3 2 14 3" xfId="36004"/>
    <cellStyle name="Total 3 2 14 4" xfId="53746"/>
    <cellStyle name="Total 3 2 15" xfId="36005"/>
    <cellStyle name="Total 3 2 15 2" xfId="36006"/>
    <cellStyle name="Total 3 2 15 3" xfId="36007"/>
    <cellStyle name="Total 3 2 15 4" xfId="53747"/>
    <cellStyle name="Total 3 2 16" xfId="36008"/>
    <cellStyle name="Total 3 2 16 2" xfId="36009"/>
    <cellStyle name="Total 3 2 16 3" xfId="36010"/>
    <cellStyle name="Total 3 2 16 4" xfId="53748"/>
    <cellStyle name="Total 3 2 17" xfId="36011"/>
    <cellStyle name="Total 3 2 17 2" xfId="36012"/>
    <cellStyle name="Total 3 2 17 3" xfId="36013"/>
    <cellStyle name="Total 3 2 17 4" xfId="53749"/>
    <cellStyle name="Total 3 2 18" xfId="36014"/>
    <cellStyle name="Total 3 2 18 2" xfId="36015"/>
    <cellStyle name="Total 3 2 18 3" xfId="36016"/>
    <cellStyle name="Total 3 2 18 4" xfId="53750"/>
    <cellStyle name="Total 3 2 19" xfId="36017"/>
    <cellStyle name="Total 3 2 19 2" xfId="36018"/>
    <cellStyle name="Total 3 2 19 3" xfId="36019"/>
    <cellStyle name="Total 3 2 19 4" xfId="53751"/>
    <cellStyle name="Total 3 2 2" xfId="36020"/>
    <cellStyle name="Total 3 2 2 2" xfId="36021"/>
    <cellStyle name="Total 3 2 2 3" xfId="36022"/>
    <cellStyle name="Total 3 2 2 4" xfId="53752"/>
    <cellStyle name="Total 3 2 20" xfId="36023"/>
    <cellStyle name="Total 3 2 20 2" xfId="36024"/>
    <cellStyle name="Total 3 2 20 3" xfId="53753"/>
    <cellStyle name="Total 3 2 20 4" xfId="53754"/>
    <cellStyle name="Total 3 2 21" xfId="53755"/>
    <cellStyle name="Total 3 2 22" xfId="53756"/>
    <cellStyle name="Total 3 2 3" xfId="36025"/>
    <cellStyle name="Total 3 2 3 2" xfId="36026"/>
    <cellStyle name="Total 3 2 3 3" xfId="36027"/>
    <cellStyle name="Total 3 2 3 4" xfId="53757"/>
    <cellStyle name="Total 3 2 4" xfId="36028"/>
    <cellStyle name="Total 3 2 4 2" xfId="36029"/>
    <cellStyle name="Total 3 2 4 3" xfId="36030"/>
    <cellStyle name="Total 3 2 4 4" xfId="53758"/>
    <cellStyle name="Total 3 2 5" xfId="36031"/>
    <cellStyle name="Total 3 2 5 2" xfId="36032"/>
    <cellStyle name="Total 3 2 5 3" xfId="36033"/>
    <cellStyle name="Total 3 2 5 4" xfId="53759"/>
    <cellStyle name="Total 3 2 6" xfId="36034"/>
    <cellStyle name="Total 3 2 6 2" xfId="36035"/>
    <cellStyle name="Total 3 2 6 3" xfId="36036"/>
    <cellStyle name="Total 3 2 6 4" xfId="53760"/>
    <cellStyle name="Total 3 2 7" xfId="36037"/>
    <cellStyle name="Total 3 2 7 2" xfId="36038"/>
    <cellStyle name="Total 3 2 7 3" xfId="36039"/>
    <cellStyle name="Total 3 2 7 4" xfId="53761"/>
    <cellStyle name="Total 3 2 8" xfId="36040"/>
    <cellStyle name="Total 3 2 8 2" xfId="36041"/>
    <cellStyle name="Total 3 2 8 3" xfId="36042"/>
    <cellStyle name="Total 3 2 8 4" xfId="53762"/>
    <cellStyle name="Total 3 2 9" xfId="36043"/>
    <cellStyle name="Total 3 2 9 2" xfId="36044"/>
    <cellStyle name="Total 3 2 9 3" xfId="36045"/>
    <cellStyle name="Total 3 2 9 4" xfId="53763"/>
    <cellStyle name="Total 3 20" xfId="36046"/>
    <cellStyle name="Total 3 20 2" xfId="36047"/>
    <cellStyle name="Total 3 20 3" xfId="36048"/>
    <cellStyle name="Total 3 20 4" xfId="53764"/>
    <cellStyle name="Total 3 21" xfId="36049"/>
    <cellStyle name="Total 3 21 2" xfId="36050"/>
    <cellStyle name="Total 3 21 3" xfId="36051"/>
    <cellStyle name="Total 3 21 4" xfId="53765"/>
    <cellStyle name="Total 3 22" xfId="36052"/>
    <cellStyle name="Total 3 22 2" xfId="36053"/>
    <cellStyle name="Total 3 22 3" xfId="36054"/>
    <cellStyle name="Total 3 22 4" xfId="53766"/>
    <cellStyle name="Total 3 23" xfId="53767"/>
    <cellStyle name="Total 3 24" xfId="53768"/>
    <cellStyle name="Total 3 3" xfId="36055"/>
    <cellStyle name="Total 3 3 10" xfId="36056"/>
    <cellStyle name="Total 3 3 10 2" xfId="36057"/>
    <cellStyle name="Total 3 3 10 3" xfId="36058"/>
    <cellStyle name="Total 3 3 10 4" xfId="53769"/>
    <cellStyle name="Total 3 3 11" xfId="36059"/>
    <cellStyle name="Total 3 3 11 2" xfId="36060"/>
    <cellStyle name="Total 3 3 11 3" xfId="36061"/>
    <cellStyle name="Total 3 3 11 4" xfId="53770"/>
    <cellStyle name="Total 3 3 12" xfId="36062"/>
    <cellStyle name="Total 3 3 12 2" xfId="36063"/>
    <cellStyle name="Total 3 3 12 3" xfId="36064"/>
    <cellStyle name="Total 3 3 12 4" xfId="53771"/>
    <cellStyle name="Total 3 3 13" xfId="36065"/>
    <cellStyle name="Total 3 3 13 2" xfId="36066"/>
    <cellStyle name="Total 3 3 13 3" xfId="36067"/>
    <cellStyle name="Total 3 3 13 4" xfId="53772"/>
    <cellStyle name="Total 3 3 14" xfId="36068"/>
    <cellStyle name="Total 3 3 14 2" xfId="36069"/>
    <cellStyle name="Total 3 3 14 3" xfId="36070"/>
    <cellStyle name="Total 3 3 14 4" xfId="53773"/>
    <cellStyle name="Total 3 3 15" xfId="36071"/>
    <cellStyle name="Total 3 3 15 2" xfId="36072"/>
    <cellStyle name="Total 3 3 15 3" xfId="36073"/>
    <cellStyle name="Total 3 3 15 4" xfId="53774"/>
    <cellStyle name="Total 3 3 16" xfId="36074"/>
    <cellStyle name="Total 3 3 16 2" xfId="36075"/>
    <cellStyle name="Total 3 3 16 3" xfId="36076"/>
    <cellStyle name="Total 3 3 16 4" xfId="53775"/>
    <cellStyle name="Total 3 3 17" xfId="36077"/>
    <cellStyle name="Total 3 3 17 2" xfId="36078"/>
    <cellStyle name="Total 3 3 17 3" xfId="36079"/>
    <cellStyle name="Total 3 3 17 4" xfId="53776"/>
    <cellStyle name="Total 3 3 18" xfId="36080"/>
    <cellStyle name="Total 3 3 18 2" xfId="36081"/>
    <cellStyle name="Total 3 3 18 3" xfId="36082"/>
    <cellStyle name="Total 3 3 18 4" xfId="53777"/>
    <cellStyle name="Total 3 3 19" xfId="36083"/>
    <cellStyle name="Total 3 3 19 2" xfId="36084"/>
    <cellStyle name="Total 3 3 19 3" xfId="36085"/>
    <cellStyle name="Total 3 3 19 4" xfId="53778"/>
    <cellStyle name="Total 3 3 2" xfId="36086"/>
    <cellStyle name="Total 3 3 2 2" xfId="36087"/>
    <cellStyle name="Total 3 3 2 3" xfId="36088"/>
    <cellStyle name="Total 3 3 2 4" xfId="53779"/>
    <cellStyle name="Total 3 3 20" xfId="36089"/>
    <cellStyle name="Total 3 3 20 2" xfId="36090"/>
    <cellStyle name="Total 3 3 20 3" xfId="53780"/>
    <cellStyle name="Total 3 3 20 4" xfId="53781"/>
    <cellStyle name="Total 3 3 21" xfId="53782"/>
    <cellStyle name="Total 3 3 22" xfId="53783"/>
    <cellStyle name="Total 3 3 3" xfId="36091"/>
    <cellStyle name="Total 3 3 3 2" xfId="36092"/>
    <cellStyle name="Total 3 3 3 3" xfId="36093"/>
    <cellStyle name="Total 3 3 3 4" xfId="53784"/>
    <cellStyle name="Total 3 3 4" xfId="36094"/>
    <cellStyle name="Total 3 3 4 2" xfId="36095"/>
    <cellStyle name="Total 3 3 4 3" xfId="36096"/>
    <cellStyle name="Total 3 3 4 4" xfId="53785"/>
    <cellStyle name="Total 3 3 5" xfId="36097"/>
    <cellStyle name="Total 3 3 5 2" xfId="36098"/>
    <cellStyle name="Total 3 3 5 3" xfId="36099"/>
    <cellStyle name="Total 3 3 5 4" xfId="53786"/>
    <cellStyle name="Total 3 3 6" xfId="36100"/>
    <cellStyle name="Total 3 3 6 2" xfId="36101"/>
    <cellStyle name="Total 3 3 6 3" xfId="36102"/>
    <cellStyle name="Total 3 3 6 4" xfId="53787"/>
    <cellStyle name="Total 3 3 7" xfId="36103"/>
    <cellStyle name="Total 3 3 7 2" xfId="36104"/>
    <cellStyle name="Total 3 3 7 3" xfId="36105"/>
    <cellStyle name="Total 3 3 7 4" xfId="53788"/>
    <cellStyle name="Total 3 3 8" xfId="36106"/>
    <cellStyle name="Total 3 3 8 2" xfId="36107"/>
    <cellStyle name="Total 3 3 8 3" xfId="36108"/>
    <cellStyle name="Total 3 3 8 4" xfId="53789"/>
    <cellStyle name="Total 3 3 9" xfId="36109"/>
    <cellStyle name="Total 3 3 9 2" xfId="36110"/>
    <cellStyle name="Total 3 3 9 3" xfId="36111"/>
    <cellStyle name="Total 3 3 9 4" xfId="53790"/>
    <cellStyle name="Total 3 4" xfId="36112"/>
    <cellStyle name="Total 3 4 2" xfId="36113"/>
    <cellStyle name="Total 3 4 3" xfId="53791"/>
    <cellStyle name="Total 3 5" xfId="36114"/>
    <cellStyle name="Total 3 5 2" xfId="36115"/>
    <cellStyle name="Total 3 5 3" xfId="36116"/>
    <cellStyle name="Total 3 5 4" xfId="53792"/>
    <cellStyle name="Total 3 6" xfId="36117"/>
    <cellStyle name="Total 3 6 2" xfId="36118"/>
    <cellStyle name="Total 3 6 3" xfId="36119"/>
    <cellStyle name="Total 3 6 4" xfId="53793"/>
    <cellStyle name="Total 3 7" xfId="36120"/>
    <cellStyle name="Total 3 7 2" xfId="36121"/>
    <cellStyle name="Total 3 7 3" xfId="36122"/>
    <cellStyle name="Total 3 7 4" xfId="53794"/>
    <cellStyle name="Total 3 8" xfId="36123"/>
    <cellStyle name="Total 3 8 2" xfId="36124"/>
    <cellStyle name="Total 3 8 3" xfId="36125"/>
    <cellStyle name="Total 3 8 4" xfId="53795"/>
    <cellStyle name="Total 3 9" xfId="36126"/>
    <cellStyle name="Total 3 9 2" xfId="36127"/>
    <cellStyle name="Total 3 9 3" xfId="36128"/>
    <cellStyle name="Total 3 9 4" xfId="53796"/>
    <cellStyle name="Total 30" xfId="36129"/>
    <cellStyle name="Total 30 2" xfId="36130"/>
    <cellStyle name="Total 30 3" xfId="36131"/>
    <cellStyle name="Total 30 4" xfId="53797"/>
    <cellStyle name="Total 31" xfId="36132"/>
    <cellStyle name="Total 31 2" xfId="36133"/>
    <cellStyle name="Total 31 3" xfId="36134"/>
    <cellStyle name="Total 31 4" xfId="53798"/>
    <cellStyle name="Total 32" xfId="36135"/>
    <cellStyle name="Total 32 2" xfId="36136"/>
    <cellStyle name="Total 32 3" xfId="36137"/>
    <cellStyle name="Total 32 4" xfId="53799"/>
    <cellStyle name="Total 33" xfId="36138"/>
    <cellStyle name="Total 33 2" xfId="36139"/>
    <cellStyle name="Total 33 3" xfId="36140"/>
    <cellStyle name="Total 33 4" xfId="53800"/>
    <cellStyle name="Total 34" xfId="36141"/>
    <cellStyle name="Total 34 2" xfId="36142"/>
    <cellStyle name="Total 34 3" xfId="36143"/>
    <cellStyle name="Total 34 4" xfId="53801"/>
    <cellStyle name="Total 35" xfId="36144"/>
    <cellStyle name="Total 35 2" xfId="36145"/>
    <cellStyle name="Total 36" xfId="36146"/>
    <cellStyle name="Total 36 2" xfId="36147"/>
    <cellStyle name="Total 37" xfId="36148"/>
    <cellStyle name="Total 38" xfId="36149"/>
    <cellStyle name="Total 39" xfId="36150"/>
    <cellStyle name="Total 4" xfId="36151"/>
    <cellStyle name="Total 4 10" xfId="36152"/>
    <cellStyle name="Total 4 10 2" xfId="36153"/>
    <cellStyle name="Total 4 10 3" xfId="36154"/>
    <cellStyle name="Total 4 10 4" xfId="53802"/>
    <cellStyle name="Total 4 11" xfId="36155"/>
    <cellStyle name="Total 4 11 2" xfId="36156"/>
    <cellStyle name="Total 4 11 3" xfId="36157"/>
    <cellStyle name="Total 4 11 4" xfId="53803"/>
    <cellStyle name="Total 4 12" xfId="36158"/>
    <cellStyle name="Total 4 12 2" xfId="36159"/>
    <cellStyle name="Total 4 12 3" xfId="36160"/>
    <cellStyle name="Total 4 12 4" xfId="53804"/>
    <cellStyle name="Total 4 13" xfId="36161"/>
    <cellStyle name="Total 4 13 2" xfId="36162"/>
    <cellStyle name="Total 4 13 3" xfId="36163"/>
    <cellStyle name="Total 4 13 4" xfId="53805"/>
    <cellStyle name="Total 4 14" xfId="36164"/>
    <cellStyle name="Total 4 14 2" xfId="36165"/>
    <cellStyle name="Total 4 14 3" xfId="36166"/>
    <cellStyle name="Total 4 14 4" xfId="53806"/>
    <cellStyle name="Total 4 15" xfId="36167"/>
    <cellStyle name="Total 4 15 2" xfId="36168"/>
    <cellStyle name="Total 4 15 3" xfId="36169"/>
    <cellStyle name="Total 4 15 4" xfId="53807"/>
    <cellStyle name="Total 4 16" xfId="36170"/>
    <cellStyle name="Total 4 16 2" xfId="36171"/>
    <cellStyle name="Total 4 16 3" xfId="36172"/>
    <cellStyle name="Total 4 16 4" xfId="53808"/>
    <cellStyle name="Total 4 17" xfId="36173"/>
    <cellStyle name="Total 4 17 2" xfId="36174"/>
    <cellStyle name="Total 4 17 3" xfId="36175"/>
    <cellStyle name="Total 4 17 4" xfId="53809"/>
    <cellStyle name="Total 4 18" xfId="36176"/>
    <cellStyle name="Total 4 18 2" xfId="36177"/>
    <cellStyle name="Total 4 18 3" xfId="36178"/>
    <cellStyle name="Total 4 18 4" xfId="53810"/>
    <cellStyle name="Total 4 19" xfId="36179"/>
    <cellStyle name="Total 4 19 2" xfId="36180"/>
    <cellStyle name="Total 4 19 3" xfId="36181"/>
    <cellStyle name="Total 4 19 4" xfId="53811"/>
    <cellStyle name="Total 4 2" xfId="36182"/>
    <cellStyle name="Total 4 2 10" xfId="36183"/>
    <cellStyle name="Total 4 2 10 2" xfId="36184"/>
    <cellStyle name="Total 4 2 10 3" xfId="36185"/>
    <cellStyle name="Total 4 2 10 4" xfId="53812"/>
    <cellStyle name="Total 4 2 11" xfId="36186"/>
    <cellStyle name="Total 4 2 11 2" xfId="36187"/>
    <cellStyle name="Total 4 2 11 3" xfId="36188"/>
    <cellStyle name="Total 4 2 11 4" xfId="53813"/>
    <cellStyle name="Total 4 2 12" xfId="36189"/>
    <cellStyle name="Total 4 2 12 2" xfId="36190"/>
    <cellStyle name="Total 4 2 12 3" xfId="36191"/>
    <cellStyle name="Total 4 2 12 4" xfId="53814"/>
    <cellStyle name="Total 4 2 13" xfId="36192"/>
    <cellStyle name="Total 4 2 13 2" xfId="36193"/>
    <cellStyle name="Total 4 2 13 3" xfId="36194"/>
    <cellStyle name="Total 4 2 13 4" xfId="53815"/>
    <cellStyle name="Total 4 2 14" xfId="36195"/>
    <cellStyle name="Total 4 2 14 2" xfId="36196"/>
    <cellStyle name="Total 4 2 14 3" xfId="36197"/>
    <cellStyle name="Total 4 2 14 4" xfId="53816"/>
    <cellStyle name="Total 4 2 15" xfId="36198"/>
    <cellStyle name="Total 4 2 15 2" xfId="36199"/>
    <cellStyle name="Total 4 2 15 3" xfId="36200"/>
    <cellStyle name="Total 4 2 15 4" xfId="53817"/>
    <cellStyle name="Total 4 2 16" xfId="36201"/>
    <cellStyle name="Total 4 2 16 2" xfId="36202"/>
    <cellStyle name="Total 4 2 16 3" xfId="36203"/>
    <cellStyle name="Total 4 2 16 4" xfId="53818"/>
    <cellStyle name="Total 4 2 17" xfId="36204"/>
    <cellStyle name="Total 4 2 17 2" xfId="36205"/>
    <cellStyle name="Total 4 2 17 3" xfId="36206"/>
    <cellStyle name="Total 4 2 17 4" xfId="53819"/>
    <cellStyle name="Total 4 2 18" xfId="36207"/>
    <cellStyle name="Total 4 2 18 2" xfId="36208"/>
    <cellStyle name="Total 4 2 18 3" xfId="36209"/>
    <cellStyle name="Total 4 2 18 4" xfId="53820"/>
    <cellStyle name="Total 4 2 19" xfId="36210"/>
    <cellStyle name="Total 4 2 19 2" xfId="36211"/>
    <cellStyle name="Total 4 2 19 3" xfId="36212"/>
    <cellStyle name="Total 4 2 19 4" xfId="53821"/>
    <cellStyle name="Total 4 2 2" xfId="36213"/>
    <cellStyle name="Total 4 2 2 2" xfId="36214"/>
    <cellStyle name="Total 4 2 2 3" xfId="36215"/>
    <cellStyle name="Total 4 2 2 4" xfId="53822"/>
    <cellStyle name="Total 4 2 20" xfId="36216"/>
    <cellStyle name="Total 4 2 20 2" xfId="36217"/>
    <cellStyle name="Total 4 2 20 3" xfId="53823"/>
    <cellStyle name="Total 4 2 20 4" xfId="53824"/>
    <cellStyle name="Total 4 2 21" xfId="53825"/>
    <cellStyle name="Total 4 2 22" xfId="53826"/>
    <cellStyle name="Total 4 2 3" xfId="36218"/>
    <cellStyle name="Total 4 2 3 2" xfId="36219"/>
    <cellStyle name="Total 4 2 3 3" xfId="36220"/>
    <cellStyle name="Total 4 2 3 4" xfId="53827"/>
    <cellStyle name="Total 4 2 4" xfId="36221"/>
    <cellStyle name="Total 4 2 4 2" xfId="36222"/>
    <cellStyle name="Total 4 2 4 3" xfId="36223"/>
    <cellStyle name="Total 4 2 4 4" xfId="53828"/>
    <cellStyle name="Total 4 2 5" xfId="36224"/>
    <cellStyle name="Total 4 2 5 2" xfId="36225"/>
    <cellStyle name="Total 4 2 5 3" xfId="36226"/>
    <cellStyle name="Total 4 2 5 4" xfId="53829"/>
    <cellStyle name="Total 4 2 6" xfId="36227"/>
    <cellStyle name="Total 4 2 6 2" xfId="36228"/>
    <cellStyle name="Total 4 2 6 3" xfId="36229"/>
    <cellStyle name="Total 4 2 6 4" xfId="53830"/>
    <cellStyle name="Total 4 2 7" xfId="36230"/>
    <cellStyle name="Total 4 2 7 2" xfId="36231"/>
    <cellStyle name="Total 4 2 7 3" xfId="36232"/>
    <cellStyle name="Total 4 2 7 4" xfId="53831"/>
    <cellStyle name="Total 4 2 8" xfId="36233"/>
    <cellStyle name="Total 4 2 8 2" xfId="36234"/>
    <cellStyle name="Total 4 2 8 3" xfId="36235"/>
    <cellStyle name="Total 4 2 8 4" xfId="53832"/>
    <cellStyle name="Total 4 2 9" xfId="36236"/>
    <cellStyle name="Total 4 2 9 2" xfId="36237"/>
    <cellStyle name="Total 4 2 9 3" xfId="36238"/>
    <cellStyle name="Total 4 2 9 4" xfId="53833"/>
    <cellStyle name="Total 4 20" xfId="36239"/>
    <cellStyle name="Total 4 20 2" xfId="36240"/>
    <cellStyle name="Total 4 20 3" xfId="36241"/>
    <cellStyle name="Total 4 20 4" xfId="53834"/>
    <cellStyle name="Total 4 21" xfId="36242"/>
    <cellStyle name="Total 4 21 2" xfId="36243"/>
    <cellStyle name="Total 4 21 3" xfId="36244"/>
    <cellStyle name="Total 4 21 4" xfId="53835"/>
    <cellStyle name="Total 4 22" xfId="36245"/>
    <cellStyle name="Total 4 22 2" xfId="36246"/>
    <cellStyle name="Total 4 22 3" xfId="36247"/>
    <cellStyle name="Total 4 22 4" xfId="53836"/>
    <cellStyle name="Total 4 23" xfId="53837"/>
    <cellStyle name="Total 4 24" xfId="53838"/>
    <cellStyle name="Total 4 3" xfId="36248"/>
    <cellStyle name="Total 4 3 10" xfId="36249"/>
    <cellStyle name="Total 4 3 10 2" xfId="36250"/>
    <cellStyle name="Total 4 3 10 3" xfId="36251"/>
    <cellStyle name="Total 4 3 10 4" xfId="53839"/>
    <cellStyle name="Total 4 3 11" xfId="36252"/>
    <cellStyle name="Total 4 3 11 2" xfId="36253"/>
    <cellStyle name="Total 4 3 11 3" xfId="36254"/>
    <cellStyle name="Total 4 3 11 4" xfId="53840"/>
    <cellStyle name="Total 4 3 12" xfId="36255"/>
    <cellStyle name="Total 4 3 12 2" xfId="36256"/>
    <cellStyle name="Total 4 3 12 3" xfId="36257"/>
    <cellStyle name="Total 4 3 12 4" xfId="53841"/>
    <cellStyle name="Total 4 3 13" xfId="36258"/>
    <cellStyle name="Total 4 3 13 2" xfId="36259"/>
    <cellStyle name="Total 4 3 13 3" xfId="36260"/>
    <cellStyle name="Total 4 3 13 4" xfId="53842"/>
    <cellStyle name="Total 4 3 14" xfId="36261"/>
    <cellStyle name="Total 4 3 14 2" xfId="36262"/>
    <cellStyle name="Total 4 3 14 3" xfId="36263"/>
    <cellStyle name="Total 4 3 14 4" xfId="53843"/>
    <cellStyle name="Total 4 3 15" xfId="36264"/>
    <cellStyle name="Total 4 3 15 2" xfId="36265"/>
    <cellStyle name="Total 4 3 15 3" xfId="36266"/>
    <cellStyle name="Total 4 3 15 4" xfId="53844"/>
    <cellStyle name="Total 4 3 16" xfId="36267"/>
    <cellStyle name="Total 4 3 16 2" xfId="36268"/>
    <cellStyle name="Total 4 3 16 3" xfId="36269"/>
    <cellStyle name="Total 4 3 16 4" xfId="53845"/>
    <cellStyle name="Total 4 3 17" xfId="36270"/>
    <cellStyle name="Total 4 3 17 2" xfId="36271"/>
    <cellStyle name="Total 4 3 17 3" xfId="36272"/>
    <cellStyle name="Total 4 3 17 4" xfId="53846"/>
    <cellStyle name="Total 4 3 18" xfId="36273"/>
    <cellStyle name="Total 4 3 18 2" xfId="36274"/>
    <cellStyle name="Total 4 3 18 3" xfId="36275"/>
    <cellStyle name="Total 4 3 18 4" xfId="53847"/>
    <cellStyle name="Total 4 3 19" xfId="36276"/>
    <cellStyle name="Total 4 3 19 2" xfId="36277"/>
    <cellStyle name="Total 4 3 19 3" xfId="36278"/>
    <cellStyle name="Total 4 3 19 4" xfId="53848"/>
    <cellStyle name="Total 4 3 2" xfId="36279"/>
    <cellStyle name="Total 4 3 2 2" xfId="36280"/>
    <cellStyle name="Total 4 3 2 3" xfId="36281"/>
    <cellStyle name="Total 4 3 2 4" xfId="53849"/>
    <cellStyle name="Total 4 3 20" xfId="36282"/>
    <cellStyle name="Total 4 3 20 2" xfId="36283"/>
    <cellStyle name="Total 4 3 20 3" xfId="53850"/>
    <cellStyle name="Total 4 3 20 4" xfId="53851"/>
    <cellStyle name="Total 4 3 21" xfId="53852"/>
    <cellStyle name="Total 4 3 22" xfId="53853"/>
    <cellStyle name="Total 4 3 3" xfId="36284"/>
    <cellStyle name="Total 4 3 3 2" xfId="36285"/>
    <cellStyle name="Total 4 3 3 3" xfId="36286"/>
    <cellStyle name="Total 4 3 3 4" xfId="53854"/>
    <cellStyle name="Total 4 3 4" xfId="36287"/>
    <cellStyle name="Total 4 3 4 2" xfId="36288"/>
    <cellStyle name="Total 4 3 4 3" xfId="36289"/>
    <cellStyle name="Total 4 3 4 4" xfId="53855"/>
    <cellStyle name="Total 4 3 5" xfId="36290"/>
    <cellStyle name="Total 4 3 5 2" xfId="36291"/>
    <cellStyle name="Total 4 3 5 3" xfId="36292"/>
    <cellStyle name="Total 4 3 5 4" xfId="53856"/>
    <cellStyle name="Total 4 3 6" xfId="36293"/>
    <cellStyle name="Total 4 3 6 2" xfId="36294"/>
    <cellStyle name="Total 4 3 6 3" xfId="36295"/>
    <cellStyle name="Total 4 3 6 4" xfId="53857"/>
    <cellStyle name="Total 4 3 7" xfId="36296"/>
    <cellStyle name="Total 4 3 7 2" xfId="36297"/>
    <cellStyle name="Total 4 3 7 3" xfId="36298"/>
    <cellStyle name="Total 4 3 7 4" xfId="53858"/>
    <cellStyle name="Total 4 3 8" xfId="36299"/>
    <cellStyle name="Total 4 3 8 2" xfId="36300"/>
    <cellStyle name="Total 4 3 8 3" xfId="36301"/>
    <cellStyle name="Total 4 3 8 4" xfId="53859"/>
    <cellStyle name="Total 4 3 9" xfId="36302"/>
    <cellStyle name="Total 4 3 9 2" xfId="36303"/>
    <cellStyle name="Total 4 3 9 3" xfId="36304"/>
    <cellStyle name="Total 4 3 9 4" xfId="53860"/>
    <cellStyle name="Total 4 4" xfId="36305"/>
    <cellStyle name="Total 4 4 2" xfId="36306"/>
    <cellStyle name="Total 4 4 3" xfId="53861"/>
    <cellStyle name="Total 4 5" xfId="36307"/>
    <cellStyle name="Total 4 5 2" xfId="36308"/>
    <cellStyle name="Total 4 5 3" xfId="36309"/>
    <cellStyle name="Total 4 5 4" xfId="53862"/>
    <cellStyle name="Total 4 6" xfId="36310"/>
    <cellStyle name="Total 4 6 2" xfId="36311"/>
    <cellStyle name="Total 4 6 3" xfId="36312"/>
    <cellStyle name="Total 4 6 4" xfId="53863"/>
    <cellStyle name="Total 4 7" xfId="36313"/>
    <cellStyle name="Total 4 7 2" xfId="36314"/>
    <cellStyle name="Total 4 7 3" xfId="36315"/>
    <cellStyle name="Total 4 7 4" xfId="53864"/>
    <cellStyle name="Total 4 8" xfId="36316"/>
    <cellStyle name="Total 4 8 2" xfId="36317"/>
    <cellStyle name="Total 4 8 3" xfId="36318"/>
    <cellStyle name="Total 4 8 4" xfId="53865"/>
    <cellStyle name="Total 4 9" xfId="36319"/>
    <cellStyle name="Total 4 9 2" xfId="36320"/>
    <cellStyle name="Total 4 9 3" xfId="36321"/>
    <cellStyle name="Total 4 9 4" xfId="53866"/>
    <cellStyle name="Total 5" xfId="36322"/>
    <cellStyle name="Total 5 10" xfId="36323"/>
    <cellStyle name="Total 5 10 2" xfId="36324"/>
    <cellStyle name="Total 5 10 3" xfId="36325"/>
    <cellStyle name="Total 5 10 4" xfId="53867"/>
    <cellStyle name="Total 5 11" xfId="36326"/>
    <cellStyle name="Total 5 11 2" xfId="36327"/>
    <cellStyle name="Total 5 11 3" xfId="36328"/>
    <cellStyle name="Total 5 11 4" xfId="53868"/>
    <cellStyle name="Total 5 12" xfId="36329"/>
    <cellStyle name="Total 5 12 2" xfId="36330"/>
    <cellStyle name="Total 5 12 3" xfId="36331"/>
    <cellStyle name="Total 5 12 4" xfId="53869"/>
    <cellStyle name="Total 5 13" xfId="36332"/>
    <cellStyle name="Total 5 13 2" xfId="36333"/>
    <cellStyle name="Total 5 13 3" xfId="36334"/>
    <cellStyle name="Total 5 13 4" xfId="53870"/>
    <cellStyle name="Total 5 14" xfId="36335"/>
    <cellStyle name="Total 5 14 2" xfId="36336"/>
    <cellStyle name="Total 5 14 3" xfId="36337"/>
    <cellStyle name="Total 5 14 4" xfId="53871"/>
    <cellStyle name="Total 5 15" xfId="36338"/>
    <cellStyle name="Total 5 15 2" xfId="36339"/>
    <cellStyle name="Total 5 15 3" xfId="36340"/>
    <cellStyle name="Total 5 15 4" xfId="53872"/>
    <cellStyle name="Total 5 16" xfId="36341"/>
    <cellStyle name="Total 5 16 2" xfId="36342"/>
    <cellStyle name="Total 5 16 3" xfId="36343"/>
    <cellStyle name="Total 5 16 4" xfId="53873"/>
    <cellStyle name="Total 5 17" xfId="36344"/>
    <cellStyle name="Total 5 17 2" xfId="36345"/>
    <cellStyle name="Total 5 17 3" xfId="36346"/>
    <cellStyle name="Total 5 17 4" xfId="53874"/>
    <cellStyle name="Total 5 18" xfId="36347"/>
    <cellStyle name="Total 5 18 2" xfId="36348"/>
    <cellStyle name="Total 5 18 3" xfId="36349"/>
    <cellStyle name="Total 5 18 4" xfId="53875"/>
    <cellStyle name="Total 5 19" xfId="36350"/>
    <cellStyle name="Total 5 19 2" xfId="36351"/>
    <cellStyle name="Total 5 19 3" xfId="36352"/>
    <cellStyle name="Total 5 19 4" xfId="53876"/>
    <cellStyle name="Total 5 2" xfId="36353"/>
    <cellStyle name="Total 5 2 10" xfId="36354"/>
    <cellStyle name="Total 5 2 10 2" xfId="36355"/>
    <cellStyle name="Total 5 2 10 3" xfId="36356"/>
    <cellStyle name="Total 5 2 10 4" xfId="53877"/>
    <cellStyle name="Total 5 2 11" xfId="36357"/>
    <cellStyle name="Total 5 2 11 2" xfId="36358"/>
    <cellStyle name="Total 5 2 11 3" xfId="36359"/>
    <cellStyle name="Total 5 2 11 4" xfId="53878"/>
    <cellStyle name="Total 5 2 12" xfId="36360"/>
    <cellStyle name="Total 5 2 12 2" xfId="36361"/>
    <cellStyle name="Total 5 2 12 3" xfId="36362"/>
    <cellStyle name="Total 5 2 12 4" xfId="53879"/>
    <cellStyle name="Total 5 2 13" xfId="36363"/>
    <cellStyle name="Total 5 2 13 2" xfId="36364"/>
    <cellStyle name="Total 5 2 13 3" xfId="36365"/>
    <cellStyle name="Total 5 2 13 4" xfId="53880"/>
    <cellStyle name="Total 5 2 14" xfId="36366"/>
    <cellStyle name="Total 5 2 14 2" xfId="36367"/>
    <cellStyle name="Total 5 2 14 3" xfId="36368"/>
    <cellStyle name="Total 5 2 14 4" xfId="53881"/>
    <cellStyle name="Total 5 2 15" xfId="36369"/>
    <cellStyle name="Total 5 2 15 2" xfId="36370"/>
    <cellStyle name="Total 5 2 15 3" xfId="36371"/>
    <cellStyle name="Total 5 2 15 4" xfId="53882"/>
    <cellStyle name="Total 5 2 16" xfId="36372"/>
    <cellStyle name="Total 5 2 16 2" xfId="36373"/>
    <cellStyle name="Total 5 2 16 3" xfId="36374"/>
    <cellStyle name="Total 5 2 16 4" xfId="53883"/>
    <cellStyle name="Total 5 2 17" xfId="36375"/>
    <cellStyle name="Total 5 2 17 2" xfId="36376"/>
    <cellStyle name="Total 5 2 17 3" xfId="36377"/>
    <cellStyle name="Total 5 2 17 4" xfId="53884"/>
    <cellStyle name="Total 5 2 18" xfId="36378"/>
    <cellStyle name="Total 5 2 18 2" xfId="36379"/>
    <cellStyle name="Total 5 2 18 3" xfId="36380"/>
    <cellStyle name="Total 5 2 18 4" xfId="53885"/>
    <cellStyle name="Total 5 2 19" xfId="36381"/>
    <cellStyle name="Total 5 2 19 2" xfId="36382"/>
    <cellStyle name="Total 5 2 19 3" xfId="36383"/>
    <cellStyle name="Total 5 2 19 4" xfId="53886"/>
    <cellStyle name="Total 5 2 2" xfId="36384"/>
    <cellStyle name="Total 5 2 2 2" xfId="36385"/>
    <cellStyle name="Total 5 2 2 3" xfId="36386"/>
    <cellStyle name="Total 5 2 2 4" xfId="53887"/>
    <cellStyle name="Total 5 2 20" xfId="36387"/>
    <cellStyle name="Total 5 2 20 2" xfId="36388"/>
    <cellStyle name="Total 5 2 20 3" xfId="53888"/>
    <cellStyle name="Total 5 2 20 4" xfId="53889"/>
    <cellStyle name="Total 5 2 21" xfId="53890"/>
    <cellStyle name="Total 5 2 22" xfId="53891"/>
    <cellStyle name="Total 5 2 3" xfId="36389"/>
    <cellStyle name="Total 5 2 3 2" xfId="36390"/>
    <cellStyle name="Total 5 2 3 3" xfId="36391"/>
    <cellStyle name="Total 5 2 3 4" xfId="53892"/>
    <cellStyle name="Total 5 2 4" xfId="36392"/>
    <cellStyle name="Total 5 2 4 2" xfId="36393"/>
    <cellStyle name="Total 5 2 4 3" xfId="36394"/>
    <cellStyle name="Total 5 2 4 4" xfId="53893"/>
    <cellStyle name="Total 5 2 5" xfId="36395"/>
    <cellStyle name="Total 5 2 5 2" xfId="36396"/>
    <cellStyle name="Total 5 2 5 3" xfId="36397"/>
    <cellStyle name="Total 5 2 5 4" xfId="53894"/>
    <cellStyle name="Total 5 2 6" xfId="36398"/>
    <cellStyle name="Total 5 2 6 2" xfId="36399"/>
    <cellStyle name="Total 5 2 6 3" xfId="36400"/>
    <cellStyle name="Total 5 2 6 4" xfId="53895"/>
    <cellStyle name="Total 5 2 7" xfId="36401"/>
    <cellStyle name="Total 5 2 7 2" xfId="36402"/>
    <cellStyle name="Total 5 2 7 3" xfId="36403"/>
    <cellStyle name="Total 5 2 7 4" xfId="53896"/>
    <cellStyle name="Total 5 2 8" xfId="36404"/>
    <cellStyle name="Total 5 2 8 2" xfId="36405"/>
    <cellStyle name="Total 5 2 8 3" xfId="36406"/>
    <cellStyle name="Total 5 2 8 4" xfId="53897"/>
    <cellStyle name="Total 5 2 9" xfId="36407"/>
    <cellStyle name="Total 5 2 9 2" xfId="36408"/>
    <cellStyle name="Total 5 2 9 3" xfId="36409"/>
    <cellStyle name="Total 5 2 9 4" xfId="53898"/>
    <cellStyle name="Total 5 20" xfId="36410"/>
    <cellStyle name="Total 5 20 2" xfId="36411"/>
    <cellStyle name="Total 5 20 3" xfId="36412"/>
    <cellStyle name="Total 5 20 4" xfId="53899"/>
    <cellStyle name="Total 5 21" xfId="36413"/>
    <cellStyle name="Total 5 21 2" xfId="36414"/>
    <cellStyle name="Total 5 21 3" xfId="36415"/>
    <cellStyle name="Total 5 21 4" xfId="53900"/>
    <cellStyle name="Total 5 22" xfId="36416"/>
    <cellStyle name="Total 5 22 2" xfId="36417"/>
    <cellStyle name="Total 5 22 3" xfId="36418"/>
    <cellStyle name="Total 5 22 4" xfId="53901"/>
    <cellStyle name="Total 5 23" xfId="53902"/>
    <cellStyle name="Total 5 24" xfId="53903"/>
    <cellStyle name="Total 5 3" xfId="36419"/>
    <cellStyle name="Total 5 3 10" xfId="36420"/>
    <cellStyle name="Total 5 3 10 2" xfId="36421"/>
    <cellStyle name="Total 5 3 10 3" xfId="36422"/>
    <cellStyle name="Total 5 3 10 4" xfId="53904"/>
    <cellStyle name="Total 5 3 11" xfId="36423"/>
    <cellStyle name="Total 5 3 11 2" xfId="36424"/>
    <cellStyle name="Total 5 3 11 3" xfId="36425"/>
    <cellStyle name="Total 5 3 11 4" xfId="53905"/>
    <cellStyle name="Total 5 3 12" xfId="36426"/>
    <cellStyle name="Total 5 3 12 2" xfId="36427"/>
    <cellStyle name="Total 5 3 12 3" xfId="36428"/>
    <cellStyle name="Total 5 3 12 4" xfId="53906"/>
    <cellStyle name="Total 5 3 13" xfId="36429"/>
    <cellStyle name="Total 5 3 13 2" xfId="36430"/>
    <cellStyle name="Total 5 3 13 3" xfId="36431"/>
    <cellStyle name="Total 5 3 13 4" xfId="53907"/>
    <cellStyle name="Total 5 3 14" xfId="36432"/>
    <cellStyle name="Total 5 3 14 2" xfId="36433"/>
    <cellStyle name="Total 5 3 14 3" xfId="36434"/>
    <cellStyle name="Total 5 3 14 4" xfId="53908"/>
    <cellStyle name="Total 5 3 15" xfId="36435"/>
    <cellStyle name="Total 5 3 15 2" xfId="36436"/>
    <cellStyle name="Total 5 3 15 3" xfId="36437"/>
    <cellStyle name="Total 5 3 15 4" xfId="53909"/>
    <cellStyle name="Total 5 3 16" xfId="36438"/>
    <cellStyle name="Total 5 3 16 2" xfId="36439"/>
    <cellStyle name="Total 5 3 16 3" xfId="36440"/>
    <cellStyle name="Total 5 3 16 4" xfId="53910"/>
    <cellStyle name="Total 5 3 17" xfId="36441"/>
    <cellStyle name="Total 5 3 17 2" xfId="36442"/>
    <cellStyle name="Total 5 3 17 3" xfId="36443"/>
    <cellStyle name="Total 5 3 17 4" xfId="53911"/>
    <cellStyle name="Total 5 3 18" xfId="36444"/>
    <cellStyle name="Total 5 3 18 2" xfId="36445"/>
    <cellStyle name="Total 5 3 18 3" xfId="36446"/>
    <cellStyle name="Total 5 3 18 4" xfId="53912"/>
    <cellStyle name="Total 5 3 19" xfId="36447"/>
    <cellStyle name="Total 5 3 19 2" xfId="36448"/>
    <cellStyle name="Total 5 3 19 3" xfId="36449"/>
    <cellStyle name="Total 5 3 19 4" xfId="53913"/>
    <cellStyle name="Total 5 3 2" xfId="36450"/>
    <cellStyle name="Total 5 3 2 2" xfId="36451"/>
    <cellStyle name="Total 5 3 2 3" xfId="36452"/>
    <cellStyle name="Total 5 3 2 4" xfId="53914"/>
    <cellStyle name="Total 5 3 20" xfId="36453"/>
    <cellStyle name="Total 5 3 20 2" xfId="36454"/>
    <cellStyle name="Total 5 3 20 3" xfId="53915"/>
    <cellStyle name="Total 5 3 20 4" xfId="53916"/>
    <cellStyle name="Total 5 3 21" xfId="53917"/>
    <cellStyle name="Total 5 3 22" xfId="53918"/>
    <cellStyle name="Total 5 3 3" xfId="36455"/>
    <cellStyle name="Total 5 3 3 2" xfId="36456"/>
    <cellStyle name="Total 5 3 3 3" xfId="36457"/>
    <cellStyle name="Total 5 3 3 4" xfId="53919"/>
    <cellStyle name="Total 5 3 4" xfId="36458"/>
    <cellStyle name="Total 5 3 4 2" xfId="36459"/>
    <cellStyle name="Total 5 3 4 3" xfId="36460"/>
    <cellStyle name="Total 5 3 4 4" xfId="53920"/>
    <cellStyle name="Total 5 3 5" xfId="36461"/>
    <cellStyle name="Total 5 3 5 2" xfId="36462"/>
    <cellStyle name="Total 5 3 5 3" xfId="36463"/>
    <cellStyle name="Total 5 3 5 4" xfId="53921"/>
    <cellStyle name="Total 5 3 6" xfId="36464"/>
    <cellStyle name="Total 5 3 6 2" xfId="36465"/>
    <cellStyle name="Total 5 3 6 3" xfId="36466"/>
    <cellStyle name="Total 5 3 6 4" xfId="53922"/>
    <cellStyle name="Total 5 3 7" xfId="36467"/>
    <cellStyle name="Total 5 3 7 2" xfId="36468"/>
    <cellStyle name="Total 5 3 7 3" xfId="36469"/>
    <cellStyle name="Total 5 3 7 4" xfId="53923"/>
    <cellStyle name="Total 5 3 8" xfId="36470"/>
    <cellStyle name="Total 5 3 8 2" xfId="36471"/>
    <cellStyle name="Total 5 3 8 3" xfId="36472"/>
    <cellStyle name="Total 5 3 8 4" xfId="53924"/>
    <cellStyle name="Total 5 3 9" xfId="36473"/>
    <cellStyle name="Total 5 3 9 2" xfId="36474"/>
    <cellStyle name="Total 5 3 9 3" xfId="36475"/>
    <cellStyle name="Total 5 3 9 4" xfId="53925"/>
    <cellStyle name="Total 5 4" xfId="36476"/>
    <cellStyle name="Total 5 4 2" xfId="36477"/>
    <cellStyle name="Total 5 4 3" xfId="53926"/>
    <cellStyle name="Total 5 5" xfId="36478"/>
    <cellStyle name="Total 5 5 2" xfId="36479"/>
    <cellStyle name="Total 5 5 3" xfId="36480"/>
    <cellStyle name="Total 5 5 4" xfId="53927"/>
    <cellStyle name="Total 5 6" xfId="36481"/>
    <cellStyle name="Total 5 6 2" xfId="36482"/>
    <cellStyle name="Total 5 6 3" xfId="36483"/>
    <cellStyle name="Total 5 6 4" xfId="53928"/>
    <cellStyle name="Total 5 7" xfId="36484"/>
    <cellStyle name="Total 5 7 2" xfId="36485"/>
    <cellStyle name="Total 5 7 3" xfId="36486"/>
    <cellStyle name="Total 5 7 4" xfId="53929"/>
    <cellStyle name="Total 5 8" xfId="36487"/>
    <cellStyle name="Total 5 8 2" xfId="36488"/>
    <cellStyle name="Total 5 8 3" xfId="36489"/>
    <cellStyle name="Total 5 8 4" xfId="53930"/>
    <cellStyle name="Total 5 9" xfId="36490"/>
    <cellStyle name="Total 5 9 2" xfId="36491"/>
    <cellStyle name="Total 5 9 3" xfId="36492"/>
    <cellStyle name="Total 5 9 4" xfId="53931"/>
    <cellStyle name="Total 6" xfId="36493"/>
    <cellStyle name="Total 6 10" xfId="36494"/>
    <cellStyle name="Total 6 10 2" xfId="36495"/>
    <cellStyle name="Total 6 10 3" xfId="36496"/>
    <cellStyle name="Total 6 10 4" xfId="53932"/>
    <cellStyle name="Total 6 11" xfId="36497"/>
    <cellStyle name="Total 6 11 2" xfId="36498"/>
    <cellStyle name="Total 6 11 3" xfId="36499"/>
    <cellStyle name="Total 6 11 4" xfId="53933"/>
    <cellStyle name="Total 6 12" xfId="36500"/>
    <cellStyle name="Total 6 12 2" xfId="36501"/>
    <cellStyle name="Total 6 12 3" xfId="36502"/>
    <cellStyle name="Total 6 12 4" xfId="53934"/>
    <cellStyle name="Total 6 13" xfId="36503"/>
    <cellStyle name="Total 6 13 2" xfId="36504"/>
    <cellStyle name="Total 6 13 3" xfId="36505"/>
    <cellStyle name="Total 6 13 4" xfId="53935"/>
    <cellStyle name="Total 6 14" xfId="36506"/>
    <cellStyle name="Total 6 14 2" xfId="36507"/>
    <cellStyle name="Total 6 14 3" xfId="36508"/>
    <cellStyle name="Total 6 14 4" xfId="53936"/>
    <cellStyle name="Total 6 15" xfId="36509"/>
    <cellStyle name="Total 6 15 2" xfId="36510"/>
    <cellStyle name="Total 6 15 3" xfId="36511"/>
    <cellStyle name="Total 6 15 4" xfId="53937"/>
    <cellStyle name="Total 6 16" xfId="36512"/>
    <cellStyle name="Total 6 16 2" xfId="36513"/>
    <cellStyle name="Total 6 16 3" xfId="36514"/>
    <cellStyle name="Total 6 16 4" xfId="53938"/>
    <cellStyle name="Total 6 17" xfId="36515"/>
    <cellStyle name="Total 6 17 2" xfId="36516"/>
    <cellStyle name="Total 6 17 3" xfId="36517"/>
    <cellStyle name="Total 6 17 4" xfId="53939"/>
    <cellStyle name="Total 6 18" xfId="36518"/>
    <cellStyle name="Total 6 18 2" xfId="36519"/>
    <cellStyle name="Total 6 18 3" xfId="36520"/>
    <cellStyle name="Total 6 18 4" xfId="53940"/>
    <cellStyle name="Total 6 19" xfId="36521"/>
    <cellStyle name="Total 6 19 2" xfId="36522"/>
    <cellStyle name="Total 6 19 3" xfId="36523"/>
    <cellStyle name="Total 6 19 4" xfId="53941"/>
    <cellStyle name="Total 6 2" xfId="36524"/>
    <cellStyle name="Total 6 2 2" xfId="36525"/>
    <cellStyle name="Total 6 2 2 10" xfId="36526"/>
    <cellStyle name="Total 6 2 2 10 2" xfId="36527"/>
    <cellStyle name="Total 6 2 2 10 3" xfId="36528"/>
    <cellStyle name="Total 6 2 2 10 4" xfId="53942"/>
    <cellStyle name="Total 6 2 2 11" xfId="36529"/>
    <cellStyle name="Total 6 2 2 11 2" xfId="36530"/>
    <cellStyle name="Total 6 2 2 11 3" xfId="36531"/>
    <cellStyle name="Total 6 2 2 11 4" xfId="53943"/>
    <cellStyle name="Total 6 2 2 12" xfId="36532"/>
    <cellStyle name="Total 6 2 2 12 2" xfId="36533"/>
    <cellStyle name="Total 6 2 2 12 3" xfId="36534"/>
    <cellStyle name="Total 6 2 2 12 4" xfId="53944"/>
    <cellStyle name="Total 6 2 2 13" xfId="36535"/>
    <cellStyle name="Total 6 2 2 13 2" xfId="36536"/>
    <cellStyle name="Total 6 2 2 13 3" xfId="36537"/>
    <cellStyle name="Total 6 2 2 13 4" xfId="53945"/>
    <cellStyle name="Total 6 2 2 14" xfId="36538"/>
    <cellStyle name="Total 6 2 2 14 2" xfId="36539"/>
    <cellStyle name="Total 6 2 2 14 3" xfId="36540"/>
    <cellStyle name="Total 6 2 2 14 4" xfId="53946"/>
    <cellStyle name="Total 6 2 2 15" xfId="36541"/>
    <cellStyle name="Total 6 2 2 15 2" xfId="36542"/>
    <cellStyle name="Total 6 2 2 15 3" xfId="36543"/>
    <cellStyle name="Total 6 2 2 15 4" xfId="53947"/>
    <cellStyle name="Total 6 2 2 16" xfId="36544"/>
    <cellStyle name="Total 6 2 2 16 2" xfId="36545"/>
    <cellStyle name="Total 6 2 2 16 3" xfId="36546"/>
    <cellStyle name="Total 6 2 2 16 4" xfId="53948"/>
    <cellStyle name="Total 6 2 2 17" xfId="36547"/>
    <cellStyle name="Total 6 2 2 17 2" xfId="36548"/>
    <cellStyle name="Total 6 2 2 17 3" xfId="36549"/>
    <cellStyle name="Total 6 2 2 17 4" xfId="53949"/>
    <cellStyle name="Total 6 2 2 18" xfId="36550"/>
    <cellStyle name="Total 6 2 2 18 2" xfId="36551"/>
    <cellStyle name="Total 6 2 2 18 3" xfId="36552"/>
    <cellStyle name="Total 6 2 2 18 4" xfId="53950"/>
    <cellStyle name="Total 6 2 2 19" xfId="36553"/>
    <cellStyle name="Total 6 2 2 19 2" xfId="36554"/>
    <cellStyle name="Total 6 2 2 19 3" xfId="36555"/>
    <cellStyle name="Total 6 2 2 19 4" xfId="53951"/>
    <cellStyle name="Total 6 2 2 2" xfId="36556"/>
    <cellStyle name="Total 6 2 2 2 2" xfId="36557"/>
    <cellStyle name="Total 6 2 2 2 3" xfId="36558"/>
    <cellStyle name="Total 6 2 2 2 4" xfId="53952"/>
    <cellStyle name="Total 6 2 2 20" xfId="36559"/>
    <cellStyle name="Total 6 2 2 20 2" xfId="36560"/>
    <cellStyle name="Total 6 2 2 20 3" xfId="53953"/>
    <cellStyle name="Total 6 2 2 20 4" xfId="53954"/>
    <cellStyle name="Total 6 2 2 21" xfId="53955"/>
    <cellStyle name="Total 6 2 2 22" xfId="53956"/>
    <cellStyle name="Total 6 2 2 3" xfId="36561"/>
    <cellStyle name="Total 6 2 2 3 2" xfId="36562"/>
    <cellStyle name="Total 6 2 2 3 3" xfId="36563"/>
    <cellStyle name="Total 6 2 2 3 4" xfId="53957"/>
    <cellStyle name="Total 6 2 2 4" xfId="36564"/>
    <cellStyle name="Total 6 2 2 4 2" xfId="36565"/>
    <cellStyle name="Total 6 2 2 4 3" xfId="36566"/>
    <cellStyle name="Total 6 2 2 4 4" xfId="53958"/>
    <cellStyle name="Total 6 2 2 5" xfId="36567"/>
    <cellStyle name="Total 6 2 2 5 2" xfId="36568"/>
    <cellStyle name="Total 6 2 2 5 3" xfId="36569"/>
    <cellStyle name="Total 6 2 2 5 4" xfId="53959"/>
    <cellStyle name="Total 6 2 2 6" xfId="36570"/>
    <cellStyle name="Total 6 2 2 6 2" xfId="36571"/>
    <cellStyle name="Total 6 2 2 6 3" xfId="36572"/>
    <cellStyle name="Total 6 2 2 6 4" xfId="53960"/>
    <cellStyle name="Total 6 2 2 7" xfId="36573"/>
    <cellStyle name="Total 6 2 2 7 2" xfId="36574"/>
    <cellStyle name="Total 6 2 2 7 3" xfId="36575"/>
    <cellStyle name="Total 6 2 2 7 4" xfId="53961"/>
    <cellStyle name="Total 6 2 2 8" xfId="36576"/>
    <cellStyle name="Total 6 2 2 8 2" xfId="36577"/>
    <cellStyle name="Total 6 2 2 8 3" xfId="36578"/>
    <cellStyle name="Total 6 2 2 8 4" xfId="53962"/>
    <cellStyle name="Total 6 2 2 9" xfId="36579"/>
    <cellStyle name="Total 6 2 2 9 2" xfId="36580"/>
    <cellStyle name="Total 6 2 2 9 3" xfId="36581"/>
    <cellStyle name="Total 6 2 2 9 4" xfId="53963"/>
    <cellStyle name="Total 6 2 3" xfId="53964"/>
    <cellStyle name="Total 6 20" xfId="36582"/>
    <cellStyle name="Total 6 20 2" xfId="36583"/>
    <cellStyle name="Total 6 20 3" xfId="36584"/>
    <cellStyle name="Total 6 20 4" xfId="53965"/>
    <cellStyle name="Total 6 21" xfId="36585"/>
    <cellStyle name="Total 6 21 2" xfId="36586"/>
    <cellStyle name="Total 6 21 3" xfId="36587"/>
    <cellStyle name="Total 6 21 4" xfId="53966"/>
    <cellStyle name="Total 6 22" xfId="36588"/>
    <cellStyle name="Total 6 22 2" xfId="36589"/>
    <cellStyle name="Total 6 22 3" xfId="53967"/>
    <cellStyle name="Total 6 22 4" xfId="53968"/>
    <cellStyle name="Total 6 23" xfId="53969"/>
    <cellStyle name="Total 6 24" xfId="53970"/>
    <cellStyle name="Total 6 3" xfId="36590"/>
    <cellStyle name="Total 6 3 10" xfId="36591"/>
    <cellStyle name="Total 6 3 10 2" xfId="36592"/>
    <cellStyle name="Total 6 3 10 3" xfId="36593"/>
    <cellStyle name="Total 6 3 10 4" xfId="53971"/>
    <cellStyle name="Total 6 3 11" xfId="36594"/>
    <cellStyle name="Total 6 3 11 2" xfId="36595"/>
    <cellStyle name="Total 6 3 11 3" xfId="36596"/>
    <cellStyle name="Total 6 3 11 4" xfId="53972"/>
    <cellStyle name="Total 6 3 12" xfId="36597"/>
    <cellStyle name="Total 6 3 12 2" xfId="36598"/>
    <cellStyle name="Total 6 3 12 3" xfId="36599"/>
    <cellStyle name="Total 6 3 12 4" xfId="53973"/>
    <cellStyle name="Total 6 3 13" xfId="36600"/>
    <cellStyle name="Total 6 3 13 2" xfId="36601"/>
    <cellStyle name="Total 6 3 13 3" xfId="36602"/>
    <cellStyle name="Total 6 3 13 4" xfId="53974"/>
    <cellStyle name="Total 6 3 14" xfId="36603"/>
    <cellStyle name="Total 6 3 14 2" xfId="36604"/>
    <cellStyle name="Total 6 3 14 3" xfId="36605"/>
    <cellStyle name="Total 6 3 14 4" xfId="53975"/>
    <cellStyle name="Total 6 3 15" xfId="36606"/>
    <cellStyle name="Total 6 3 15 2" xfId="36607"/>
    <cellStyle name="Total 6 3 15 3" xfId="36608"/>
    <cellStyle name="Total 6 3 15 4" xfId="53976"/>
    <cellStyle name="Total 6 3 16" xfId="36609"/>
    <cellStyle name="Total 6 3 16 2" xfId="36610"/>
    <cellStyle name="Total 6 3 16 3" xfId="36611"/>
    <cellStyle name="Total 6 3 16 4" xfId="53977"/>
    <cellStyle name="Total 6 3 17" xfId="36612"/>
    <cellStyle name="Total 6 3 17 2" xfId="36613"/>
    <cellStyle name="Total 6 3 17 3" xfId="36614"/>
    <cellStyle name="Total 6 3 17 4" xfId="53978"/>
    <cellStyle name="Total 6 3 18" xfId="36615"/>
    <cellStyle name="Total 6 3 18 2" xfId="36616"/>
    <cellStyle name="Total 6 3 18 3" xfId="36617"/>
    <cellStyle name="Total 6 3 18 4" xfId="53979"/>
    <cellStyle name="Total 6 3 19" xfId="36618"/>
    <cellStyle name="Total 6 3 19 2" xfId="36619"/>
    <cellStyle name="Total 6 3 19 3" xfId="36620"/>
    <cellStyle name="Total 6 3 19 4" xfId="53980"/>
    <cellStyle name="Total 6 3 2" xfId="36621"/>
    <cellStyle name="Total 6 3 2 2" xfId="36622"/>
    <cellStyle name="Total 6 3 2 3" xfId="36623"/>
    <cellStyle name="Total 6 3 2 4" xfId="53981"/>
    <cellStyle name="Total 6 3 20" xfId="36624"/>
    <cellStyle name="Total 6 3 20 2" xfId="36625"/>
    <cellStyle name="Total 6 3 20 3" xfId="53982"/>
    <cellStyle name="Total 6 3 20 4" xfId="53983"/>
    <cellStyle name="Total 6 3 21" xfId="53984"/>
    <cellStyle name="Total 6 3 22" xfId="53985"/>
    <cellStyle name="Total 6 3 3" xfId="36626"/>
    <cellStyle name="Total 6 3 3 2" xfId="36627"/>
    <cellStyle name="Total 6 3 3 3" xfId="36628"/>
    <cellStyle name="Total 6 3 3 4" xfId="53986"/>
    <cellStyle name="Total 6 3 4" xfId="36629"/>
    <cellStyle name="Total 6 3 4 2" xfId="36630"/>
    <cellStyle name="Total 6 3 4 3" xfId="36631"/>
    <cellStyle name="Total 6 3 4 4" xfId="53987"/>
    <cellStyle name="Total 6 3 5" xfId="36632"/>
    <cellStyle name="Total 6 3 5 2" xfId="36633"/>
    <cellStyle name="Total 6 3 5 3" xfId="36634"/>
    <cellStyle name="Total 6 3 5 4" xfId="53988"/>
    <cellStyle name="Total 6 3 6" xfId="36635"/>
    <cellStyle name="Total 6 3 6 2" xfId="36636"/>
    <cellStyle name="Total 6 3 6 3" xfId="36637"/>
    <cellStyle name="Total 6 3 6 4" xfId="53989"/>
    <cellStyle name="Total 6 3 7" xfId="36638"/>
    <cellStyle name="Total 6 3 7 2" xfId="36639"/>
    <cellStyle name="Total 6 3 7 3" xfId="36640"/>
    <cellStyle name="Total 6 3 7 4" xfId="53990"/>
    <cellStyle name="Total 6 3 8" xfId="36641"/>
    <cellStyle name="Total 6 3 8 2" xfId="36642"/>
    <cellStyle name="Total 6 3 8 3" xfId="36643"/>
    <cellStyle name="Total 6 3 8 4" xfId="53991"/>
    <cellStyle name="Total 6 3 9" xfId="36644"/>
    <cellStyle name="Total 6 3 9 2" xfId="36645"/>
    <cellStyle name="Total 6 3 9 3" xfId="36646"/>
    <cellStyle name="Total 6 3 9 4" xfId="53992"/>
    <cellStyle name="Total 6 4" xfId="36647"/>
    <cellStyle name="Total 6 4 2" xfId="36648"/>
    <cellStyle name="Total 6 4 3" xfId="36649"/>
    <cellStyle name="Total 6 4 4" xfId="53993"/>
    <cellStyle name="Total 6 5" xfId="36650"/>
    <cellStyle name="Total 6 5 2" xfId="36651"/>
    <cellStyle name="Total 6 5 3" xfId="36652"/>
    <cellStyle name="Total 6 5 4" xfId="53994"/>
    <cellStyle name="Total 6 6" xfId="36653"/>
    <cellStyle name="Total 6 6 2" xfId="36654"/>
    <cellStyle name="Total 6 6 3" xfId="36655"/>
    <cellStyle name="Total 6 6 4" xfId="53995"/>
    <cellStyle name="Total 6 7" xfId="36656"/>
    <cellStyle name="Total 6 7 2" xfId="36657"/>
    <cellStyle name="Total 6 7 3" xfId="36658"/>
    <cellStyle name="Total 6 7 4" xfId="53996"/>
    <cellStyle name="Total 6 8" xfId="36659"/>
    <cellStyle name="Total 6 8 2" xfId="36660"/>
    <cellStyle name="Total 6 8 3" xfId="36661"/>
    <cellStyle name="Total 6 8 4" xfId="53997"/>
    <cellStyle name="Total 6 9" xfId="36662"/>
    <cellStyle name="Total 6 9 2" xfId="36663"/>
    <cellStyle name="Total 6 9 3" xfId="36664"/>
    <cellStyle name="Total 6 9 4" xfId="53998"/>
    <cellStyle name="Total 7" xfId="36665"/>
    <cellStyle name="Total 7 10" xfId="36666"/>
    <cellStyle name="Total 7 10 10" xfId="36667"/>
    <cellStyle name="Total 7 10 10 2" xfId="36668"/>
    <cellStyle name="Total 7 10 10 3" xfId="36669"/>
    <cellStyle name="Total 7 10 10 4" xfId="53999"/>
    <cellStyle name="Total 7 10 11" xfId="36670"/>
    <cellStyle name="Total 7 10 11 2" xfId="36671"/>
    <cellStyle name="Total 7 10 11 3" xfId="36672"/>
    <cellStyle name="Total 7 10 11 4" xfId="54000"/>
    <cellStyle name="Total 7 10 12" xfId="36673"/>
    <cellStyle name="Total 7 10 12 2" xfId="36674"/>
    <cellStyle name="Total 7 10 12 3" xfId="36675"/>
    <cellStyle name="Total 7 10 12 4" xfId="54001"/>
    <cellStyle name="Total 7 10 13" xfId="36676"/>
    <cellStyle name="Total 7 10 13 2" xfId="36677"/>
    <cellStyle name="Total 7 10 13 3" xfId="36678"/>
    <cellStyle name="Total 7 10 13 4" xfId="54002"/>
    <cellStyle name="Total 7 10 14" xfId="36679"/>
    <cellStyle name="Total 7 10 14 2" xfId="36680"/>
    <cellStyle name="Total 7 10 14 3" xfId="36681"/>
    <cellStyle name="Total 7 10 14 4" xfId="54003"/>
    <cellStyle name="Total 7 10 15" xfId="36682"/>
    <cellStyle name="Total 7 10 15 2" xfId="36683"/>
    <cellStyle name="Total 7 10 15 3" xfId="36684"/>
    <cellStyle name="Total 7 10 15 4" xfId="54004"/>
    <cellStyle name="Total 7 10 16" xfId="36685"/>
    <cellStyle name="Total 7 10 16 2" xfId="36686"/>
    <cellStyle name="Total 7 10 16 3" xfId="36687"/>
    <cellStyle name="Total 7 10 16 4" xfId="54005"/>
    <cellStyle name="Total 7 10 17" xfId="36688"/>
    <cellStyle name="Total 7 10 17 2" xfId="36689"/>
    <cellStyle name="Total 7 10 17 3" xfId="36690"/>
    <cellStyle name="Total 7 10 17 4" xfId="54006"/>
    <cellStyle name="Total 7 10 18" xfId="36691"/>
    <cellStyle name="Total 7 10 18 2" xfId="36692"/>
    <cellStyle name="Total 7 10 18 3" xfId="36693"/>
    <cellStyle name="Total 7 10 18 4" xfId="54007"/>
    <cellStyle name="Total 7 10 19" xfId="36694"/>
    <cellStyle name="Total 7 10 19 2" xfId="36695"/>
    <cellStyle name="Total 7 10 19 3" xfId="36696"/>
    <cellStyle name="Total 7 10 19 4" xfId="54008"/>
    <cellStyle name="Total 7 10 2" xfId="36697"/>
    <cellStyle name="Total 7 10 2 2" xfId="36698"/>
    <cellStyle name="Total 7 10 2 3" xfId="36699"/>
    <cellStyle name="Total 7 10 2 4" xfId="54009"/>
    <cellStyle name="Total 7 10 20" xfId="36700"/>
    <cellStyle name="Total 7 10 20 2" xfId="36701"/>
    <cellStyle name="Total 7 10 20 3" xfId="54010"/>
    <cellStyle name="Total 7 10 20 4" xfId="54011"/>
    <cellStyle name="Total 7 10 21" xfId="54012"/>
    <cellStyle name="Total 7 10 22" xfId="54013"/>
    <cellStyle name="Total 7 10 3" xfId="36702"/>
    <cellStyle name="Total 7 10 3 2" xfId="36703"/>
    <cellStyle name="Total 7 10 3 3" xfId="36704"/>
    <cellStyle name="Total 7 10 3 4" xfId="54014"/>
    <cellStyle name="Total 7 10 4" xfId="36705"/>
    <cellStyle name="Total 7 10 4 2" xfId="36706"/>
    <cellStyle name="Total 7 10 4 3" xfId="36707"/>
    <cellStyle name="Total 7 10 4 4" xfId="54015"/>
    <cellStyle name="Total 7 10 5" xfId="36708"/>
    <cellStyle name="Total 7 10 5 2" xfId="36709"/>
    <cellStyle name="Total 7 10 5 3" xfId="36710"/>
    <cellStyle name="Total 7 10 5 4" xfId="54016"/>
    <cellStyle name="Total 7 10 6" xfId="36711"/>
    <cellStyle name="Total 7 10 6 2" xfId="36712"/>
    <cellStyle name="Total 7 10 6 3" xfId="36713"/>
    <cellStyle name="Total 7 10 6 4" xfId="54017"/>
    <cellStyle name="Total 7 10 7" xfId="36714"/>
    <cellStyle name="Total 7 10 7 2" xfId="36715"/>
    <cellStyle name="Total 7 10 7 3" xfId="36716"/>
    <cellStyle name="Total 7 10 7 4" xfId="54018"/>
    <cellStyle name="Total 7 10 8" xfId="36717"/>
    <cellStyle name="Total 7 10 8 2" xfId="36718"/>
    <cellStyle name="Total 7 10 8 3" xfId="36719"/>
    <cellStyle name="Total 7 10 8 4" xfId="54019"/>
    <cellStyle name="Total 7 10 9" xfId="36720"/>
    <cellStyle name="Total 7 10 9 2" xfId="36721"/>
    <cellStyle name="Total 7 10 9 3" xfId="36722"/>
    <cellStyle name="Total 7 10 9 4" xfId="54020"/>
    <cellStyle name="Total 7 11" xfId="36723"/>
    <cellStyle name="Total 7 11 10" xfId="36724"/>
    <cellStyle name="Total 7 11 10 2" xfId="36725"/>
    <cellStyle name="Total 7 11 10 3" xfId="36726"/>
    <cellStyle name="Total 7 11 10 4" xfId="54021"/>
    <cellStyle name="Total 7 11 11" xfId="36727"/>
    <cellStyle name="Total 7 11 11 2" xfId="36728"/>
    <cellStyle name="Total 7 11 11 3" xfId="36729"/>
    <cellStyle name="Total 7 11 11 4" xfId="54022"/>
    <cellStyle name="Total 7 11 12" xfId="36730"/>
    <cellStyle name="Total 7 11 12 2" xfId="36731"/>
    <cellStyle name="Total 7 11 12 3" xfId="36732"/>
    <cellStyle name="Total 7 11 12 4" xfId="54023"/>
    <cellStyle name="Total 7 11 13" xfId="36733"/>
    <cellStyle name="Total 7 11 13 2" xfId="36734"/>
    <cellStyle name="Total 7 11 13 3" xfId="36735"/>
    <cellStyle name="Total 7 11 13 4" xfId="54024"/>
    <cellStyle name="Total 7 11 14" xfId="36736"/>
    <cellStyle name="Total 7 11 14 2" xfId="36737"/>
    <cellStyle name="Total 7 11 14 3" xfId="36738"/>
    <cellStyle name="Total 7 11 14 4" xfId="54025"/>
    <cellStyle name="Total 7 11 15" xfId="36739"/>
    <cellStyle name="Total 7 11 15 2" xfId="36740"/>
    <cellStyle name="Total 7 11 15 3" xfId="36741"/>
    <cellStyle name="Total 7 11 15 4" xfId="54026"/>
    <cellStyle name="Total 7 11 16" xfId="36742"/>
    <cellStyle name="Total 7 11 16 2" xfId="36743"/>
    <cellStyle name="Total 7 11 16 3" xfId="36744"/>
    <cellStyle name="Total 7 11 16 4" xfId="54027"/>
    <cellStyle name="Total 7 11 17" xfId="36745"/>
    <cellStyle name="Total 7 11 17 2" xfId="36746"/>
    <cellStyle name="Total 7 11 17 3" xfId="36747"/>
    <cellStyle name="Total 7 11 17 4" xfId="54028"/>
    <cellStyle name="Total 7 11 18" xfId="36748"/>
    <cellStyle name="Total 7 11 18 2" xfId="36749"/>
    <cellStyle name="Total 7 11 18 3" xfId="36750"/>
    <cellStyle name="Total 7 11 18 4" xfId="54029"/>
    <cellStyle name="Total 7 11 19" xfId="36751"/>
    <cellStyle name="Total 7 11 19 2" xfId="36752"/>
    <cellStyle name="Total 7 11 19 3" xfId="36753"/>
    <cellStyle name="Total 7 11 19 4" xfId="54030"/>
    <cellStyle name="Total 7 11 2" xfId="36754"/>
    <cellStyle name="Total 7 11 2 2" xfId="36755"/>
    <cellStyle name="Total 7 11 2 3" xfId="36756"/>
    <cellStyle name="Total 7 11 2 4" xfId="54031"/>
    <cellStyle name="Total 7 11 20" xfId="36757"/>
    <cellStyle name="Total 7 11 20 2" xfId="36758"/>
    <cellStyle name="Total 7 11 20 3" xfId="54032"/>
    <cellStyle name="Total 7 11 20 4" xfId="54033"/>
    <cellStyle name="Total 7 11 21" xfId="54034"/>
    <cellStyle name="Total 7 11 22" xfId="54035"/>
    <cellStyle name="Total 7 11 3" xfId="36759"/>
    <cellStyle name="Total 7 11 3 2" xfId="36760"/>
    <cellStyle name="Total 7 11 3 3" xfId="36761"/>
    <cellStyle name="Total 7 11 3 4" xfId="54036"/>
    <cellStyle name="Total 7 11 4" xfId="36762"/>
    <cellStyle name="Total 7 11 4 2" xfId="36763"/>
    <cellStyle name="Total 7 11 4 3" xfId="36764"/>
    <cellStyle name="Total 7 11 4 4" xfId="54037"/>
    <cellStyle name="Total 7 11 5" xfId="36765"/>
    <cellStyle name="Total 7 11 5 2" xfId="36766"/>
    <cellStyle name="Total 7 11 5 3" xfId="36767"/>
    <cellStyle name="Total 7 11 5 4" xfId="54038"/>
    <cellStyle name="Total 7 11 6" xfId="36768"/>
    <cellStyle name="Total 7 11 6 2" xfId="36769"/>
    <cellStyle name="Total 7 11 6 3" xfId="36770"/>
    <cellStyle name="Total 7 11 6 4" xfId="54039"/>
    <cellStyle name="Total 7 11 7" xfId="36771"/>
    <cellStyle name="Total 7 11 7 2" xfId="36772"/>
    <cellStyle name="Total 7 11 7 3" xfId="36773"/>
    <cellStyle name="Total 7 11 7 4" xfId="54040"/>
    <cellStyle name="Total 7 11 8" xfId="36774"/>
    <cellStyle name="Total 7 11 8 2" xfId="36775"/>
    <cellStyle name="Total 7 11 8 3" xfId="36776"/>
    <cellStyle name="Total 7 11 8 4" xfId="54041"/>
    <cellStyle name="Total 7 11 9" xfId="36777"/>
    <cellStyle name="Total 7 11 9 2" xfId="36778"/>
    <cellStyle name="Total 7 11 9 3" xfId="36779"/>
    <cellStyle name="Total 7 11 9 4" xfId="54042"/>
    <cellStyle name="Total 7 12" xfId="36780"/>
    <cellStyle name="Total 7 12 2" xfId="36781"/>
    <cellStyle name="Total 7 12 3" xfId="36782"/>
    <cellStyle name="Total 7 12 4" xfId="54043"/>
    <cellStyle name="Total 7 13" xfId="36783"/>
    <cellStyle name="Total 7 13 2" xfId="36784"/>
    <cellStyle name="Total 7 13 3" xfId="36785"/>
    <cellStyle name="Total 7 13 4" xfId="54044"/>
    <cellStyle name="Total 7 14" xfId="36786"/>
    <cellStyle name="Total 7 14 2" xfId="36787"/>
    <cellStyle name="Total 7 14 3" xfId="36788"/>
    <cellStyle name="Total 7 14 4" xfId="54045"/>
    <cellStyle name="Total 7 15" xfId="36789"/>
    <cellStyle name="Total 7 15 2" xfId="36790"/>
    <cellStyle name="Total 7 15 3" xfId="36791"/>
    <cellStyle name="Total 7 15 4" xfId="54046"/>
    <cellStyle name="Total 7 16" xfId="36792"/>
    <cellStyle name="Total 7 16 2" xfId="36793"/>
    <cellStyle name="Total 7 16 3" xfId="36794"/>
    <cellStyle name="Total 7 16 4" xfId="54047"/>
    <cellStyle name="Total 7 17" xfId="36795"/>
    <cellStyle name="Total 7 17 2" xfId="36796"/>
    <cellStyle name="Total 7 17 3" xfId="36797"/>
    <cellStyle name="Total 7 17 4" xfId="54048"/>
    <cellStyle name="Total 7 18" xfId="36798"/>
    <cellStyle name="Total 7 18 2" xfId="36799"/>
    <cellStyle name="Total 7 18 3" xfId="36800"/>
    <cellStyle name="Total 7 18 4" xfId="54049"/>
    <cellStyle name="Total 7 19" xfId="36801"/>
    <cellStyle name="Total 7 19 2" xfId="36802"/>
    <cellStyle name="Total 7 19 3" xfId="36803"/>
    <cellStyle name="Total 7 19 4" xfId="54050"/>
    <cellStyle name="Total 7 2" xfId="36804"/>
    <cellStyle name="Total 7 2 10" xfId="36805"/>
    <cellStyle name="Total 7 2 10 2" xfId="36806"/>
    <cellStyle name="Total 7 2 10 3" xfId="36807"/>
    <cellStyle name="Total 7 2 10 4" xfId="54051"/>
    <cellStyle name="Total 7 2 11" xfId="36808"/>
    <cellStyle name="Total 7 2 11 2" xfId="36809"/>
    <cellStyle name="Total 7 2 11 3" xfId="36810"/>
    <cellStyle name="Total 7 2 11 4" xfId="54052"/>
    <cellStyle name="Total 7 2 12" xfId="36811"/>
    <cellStyle name="Total 7 2 12 2" xfId="36812"/>
    <cellStyle name="Total 7 2 12 3" xfId="36813"/>
    <cellStyle name="Total 7 2 12 4" xfId="54053"/>
    <cellStyle name="Total 7 2 13" xfId="36814"/>
    <cellStyle name="Total 7 2 13 2" xfId="36815"/>
    <cellStyle name="Total 7 2 13 3" xfId="36816"/>
    <cellStyle name="Total 7 2 13 4" xfId="54054"/>
    <cellStyle name="Total 7 2 14" xfId="36817"/>
    <cellStyle name="Total 7 2 14 2" xfId="36818"/>
    <cellStyle name="Total 7 2 14 3" xfId="36819"/>
    <cellStyle name="Total 7 2 14 4" xfId="54055"/>
    <cellStyle name="Total 7 2 15" xfId="36820"/>
    <cellStyle name="Total 7 2 15 2" xfId="36821"/>
    <cellStyle name="Total 7 2 15 3" xfId="36822"/>
    <cellStyle name="Total 7 2 15 4" xfId="54056"/>
    <cellStyle name="Total 7 2 16" xfId="36823"/>
    <cellStyle name="Total 7 2 16 2" xfId="36824"/>
    <cellStyle name="Total 7 2 16 3" xfId="36825"/>
    <cellStyle name="Total 7 2 16 4" xfId="54057"/>
    <cellStyle name="Total 7 2 17" xfId="36826"/>
    <cellStyle name="Total 7 2 17 2" xfId="36827"/>
    <cellStyle name="Total 7 2 17 3" xfId="36828"/>
    <cellStyle name="Total 7 2 17 4" xfId="54058"/>
    <cellStyle name="Total 7 2 18" xfId="36829"/>
    <cellStyle name="Total 7 2 18 2" xfId="36830"/>
    <cellStyle name="Total 7 2 18 3" xfId="36831"/>
    <cellStyle name="Total 7 2 18 4" xfId="54059"/>
    <cellStyle name="Total 7 2 19" xfId="36832"/>
    <cellStyle name="Total 7 2 19 2" xfId="36833"/>
    <cellStyle name="Total 7 2 19 3" xfId="36834"/>
    <cellStyle name="Total 7 2 19 4" xfId="54060"/>
    <cellStyle name="Total 7 2 2" xfId="36835"/>
    <cellStyle name="Total 7 2 2 2" xfId="36836"/>
    <cellStyle name="Total 7 2 2 3" xfId="36837"/>
    <cellStyle name="Total 7 2 2 4" xfId="54061"/>
    <cellStyle name="Total 7 2 20" xfId="36838"/>
    <cellStyle name="Total 7 2 20 2" xfId="36839"/>
    <cellStyle name="Total 7 2 20 3" xfId="54062"/>
    <cellStyle name="Total 7 2 20 4" xfId="54063"/>
    <cellStyle name="Total 7 2 21" xfId="54064"/>
    <cellStyle name="Total 7 2 22" xfId="54065"/>
    <cellStyle name="Total 7 2 3" xfId="36840"/>
    <cellStyle name="Total 7 2 3 2" xfId="36841"/>
    <cellStyle name="Total 7 2 3 3" xfId="36842"/>
    <cellStyle name="Total 7 2 3 4" xfId="54066"/>
    <cellStyle name="Total 7 2 4" xfId="36843"/>
    <cellStyle name="Total 7 2 4 2" xfId="36844"/>
    <cellStyle name="Total 7 2 4 3" xfId="36845"/>
    <cellStyle name="Total 7 2 4 4" xfId="54067"/>
    <cellStyle name="Total 7 2 5" xfId="36846"/>
    <cellStyle name="Total 7 2 5 2" xfId="36847"/>
    <cellStyle name="Total 7 2 5 3" xfId="36848"/>
    <cellStyle name="Total 7 2 5 4" xfId="54068"/>
    <cellStyle name="Total 7 2 6" xfId="36849"/>
    <cellStyle name="Total 7 2 6 2" xfId="36850"/>
    <cellStyle name="Total 7 2 6 3" xfId="36851"/>
    <cellStyle name="Total 7 2 6 4" xfId="54069"/>
    <cellStyle name="Total 7 2 7" xfId="36852"/>
    <cellStyle name="Total 7 2 7 2" xfId="36853"/>
    <cellStyle name="Total 7 2 7 3" xfId="36854"/>
    <cellStyle name="Total 7 2 7 4" xfId="54070"/>
    <cellStyle name="Total 7 2 8" xfId="36855"/>
    <cellStyle name="Total 7 2 8 2" xfId="36856"/>
    <cellStyle name="Total 7 2 8 3" xfId="36857"/>
    <cellStyle name="Total 7 2 8 4" xfId="54071"/>
    <cellStyle name="Total 7 2 9" xfId="36858"/>
    <cellStyle name="Total 7 2 9 2" xfId="36859"/>
    <cellStyle name="Total 7 2 9 3" xfId="36860"/>
    <cellStyle name="Total 7 2 9 4" xfId="54072"/>
    <cellStyle name="Total 7 20" xfId="36861"/>
    <cellStyle name="Total 7 20 2" xfId="36862"/>
    <cellStyle name="Total 7 20 3" xfId="36863"/>
    <cellStyle name="Total 7 20 4" xfId="54073"/>
    <cellStyle name="Total 7 21" xfId="36864"/>
    <cellStyle name="Total 7 21 2" xfId="36865"/>
    <cellStyle name="Total 7 21 3" xfId="36866"/>
    <cellStyle name="Total 7 21 4" xfId="54074"/>
    <cellStyle name="Total 7 22" xfId="36867"/>
    <cellStyle name="Total 7 22 2" xfId="36868"/>
    <cellStyle name="Total 7 22 3" xfId="36869"/>
    <cellStyle name="Total 7 22 4" xfId="54075"/>
    <cellStyle name="Total 7 23" xfId="36870"/>
    <cellStyle name="Total 7 23 2" xfId="36871"/>
    <cellStyle name="Total 7 23 3" xfId="36872"/>
    <cellStyle name="Total 7 23 4" xfId="54076"/>
    <cellStyle name="Total 7 24" xfId="36873"/>
    <cellStyle name="Total 7 24 2" xfId="36874"/>
    <cellStyle name="Total 7 24 3" xfId="36875"/>
    <cellStyle name="Total 7 24 4" xfId="54077"/>
    <cellStyle name="Total 7 25" xfId="36876"/>
    <cellStyle name="Total 7 25 2" xfId="36877"/>
    <cellStyle name="Total 7 25 3" xfId="36878"/>
    <cellStyle name="Total 7 25 4" xfId="54078"/>
    <cellStyle name="Total 7 26" xfId="36879"/>
    <cellStyle name="Total 7 26 2" xfId="36880"/>
    <cellStyle name="Total 7 26 3" xfId="36881"/>
    <cellStyle name="Total 7 26 4" xfId="54079"/>
    <cellStyle name="Total 7 27" xfId="36882"/>
    <cellStyle name="Total 7 27 2" xfId="36883"/>
    <cellStyle name="Total 7 27 3" xfId="36884"/>
    <cellStyle name="Total 7 27 4" xfId="54080"/>
    <cellStyle name="Total 7 28" xfId="36885"/>
    <cellStyle name="Total 7 28 2" xfId="36886"/>
    <cellStyle name="Total 7 28 3" xfId="36887"/>
    <cellStyle name="Total 7 28 4" xfId="54081"/>
    <cellStyle name="Total 7 29" xfId="36888"/>
    <cellStyle name="Total 7 29 2" xfId="36889"/>
    <cellStyle name="Total 7 29 3" xfId="36890"/>
    <cellStyle name="Total 7 29 4" xfId="54082"/>
    <cellStyle name="Total 7 3" xfId="36891"/>
    <cellStyle name="Total 7 3 10" xfId="36892"/>
    <cellStyle name="Total 7 3 10 2" xfId="36893"/>
    <cellStyle name="Total 7 3 10 3" xfId="36894"/>
    <cellStyle name="Total 7 3 10 4" xfId="54083"/>
    <cellStyle name="Total 7 3 11" xfId="36895"/>
    <cellStyle name="Total 7 3 11 2" xfId="36896"/>
    <cellStyle name="Total 7 3 11 3" xfId="36897"/>
    <cellStyle name="Total 7 3 11 4" xfId="54084"/>
    <cellStyle name="Total 7 3 12" xfId="36898"/>
    <cellStyle name="Total 7 3 12 2" xfId="36899"/>
    <cellStyle name="Total 7 3 12 3" xfId="36900"/>
    <cellStyle name="Total 7 3 12 4" xfId="54085"/>
    <cellStyle name="Total 7 3 13" xfId="36901"/>
    <cellStyle name="Total 7 3 13 2" xfId="36902"/>
    <cellStyle name="Total 7 3 13 3" xfId="36903"/>
    <cellStyle name="Total 7 3 13 4" xfId="54086"/>
    <cellStyle name="Total 7 3 14" xfId="36904"/>
    <cellStyle name="Total 7 3 14 2" xfId="36905"/>
    <cellStyle name="Total 7 3 14 3" xfId="36906"/>
    <cellStyle name="Total 7 3 14 4" xfId="54087"/>
    <cellStyle name="Total 7 3 15" xfId="36907"/>
    <cellStyle name="Total 7 3 15 2" xfId="36908"/>
    <cellStyle name="Total 7 3 15 3" xfId="36909"/>
    <cellStyle name="Total 7 3 15 4" xfId="54088"/>
    <cellStyle name="Total 7 3 16" xfId="36910"/>
    <cellStyle name="Total 7 3 16 2" xfId="36911"/>
    <cellStyle name="Total 7 3 16 3" xfId="36912"/>
    <cellStyle name="Total 7 3 16 4" xfId="54089"/>
    <cellStyle name="Total 7 3 17" xfId="36913"/>
    <cellStyle name="Total 7 3 17 2" xfId="36914"/>
    <cellStyle name="Total 7 3 17 3" xfId="36915"/>
    <cellStyle name="Total 7 3 17 4" xfId="54090"/>
    <cellStyle name="Total 7 3 18" xfId="36916"/>
    <cellStyle name="Total 7 3 18 2" xfId="36917"/>
    <cellStyle name="Total 7 3 18 3" xfId="36918"/>
    <cellStyle name="Total 7 3 18 4" xfId="54091"/>
    <cellStyle name="Total 7 3 19" xfId="36919"/>
    <cellStyle name="Total 7 3 19 2" xfId="36920"/>
    <cellStyle name="Total 7 3 19 3" xfId="36921"/>
    <cellStyle name="Total 7 3 19 4" xfId="54092"/>
    <cellStyle name="Total 7 3 2" xfId="36922"/>
    <cellStyle name="Total 7 3 2 2" xfId="36923"/>
    <cellStyle name="Total 7 3 2 3" xfId="36924"/>
    <cellStyle name="Total 7 3 2 4" xfId="54093"/>
    <cellStyle name="Total 7 3 20" xfId="36925"/>
    <cellStyle name="Total 7 3 20 2" xfId="36926"/>
    <cellStyle name="Total 7 3 20 3" xfId="54094"/>
    <cellStyle name="Total 7 3 20 4" xfId="54095"/>
    <cellStyle name="Total 7 3 21" xfId="54096"/>
    <cellStyle name="Total 7 3 22" xfId="54097"/>
    <cellStyle name="Total 7 3 3" xfId="36927"/>
    <cellStyle name="Total 7 3 3 2" xfId="36928"/>
    <cellStyle name="Total 7 3 3 3" xfId="36929"/>
    <cellStyle name="Total 7 3 3 4" xfId="54098"/>
    <cellStyle name="Total 7 3 4" xfId="36930"/>
    <cellStyle name="Total 7 3 4 2" xfId="36931"/>
    <cellStyle name="Total 7 3 4 3" xfId="36932"/>
    <cellStyle name="Total 7 3 4 4" xfId="54099"/>
    <cellStyle name="Total 7 3 5" xfId="36933"/>
    <cellStyle name="Total 7 3 5 2" xfId="36934"/>
    <cellStyle name="Total 7 3 5 3" xfId="36935"/>
    <cellStyle name="Total 7 3 5 4" xfId="54100"/>
    <cellStyle name="Total 7 3 6" xfId="36936"/>
    <cellStyle name="Total 7 3 6 2" xfId="36937"/>
    <cellStyle name="Total 7 3 6 3" xfId="36938"/>
    <cellStyle name="Total 7 3 6 4" xfId="54101"/>
    <cellStyle name="Total 7 3 7" xfId="36939"/>
    <cellStyle name="Total 7 3 7 2" xfId="36940"/>
    <cellStyle name="Total 7 3 7 3" xfId="36941"/>
    <cellStyle name="Total 7 3 7 4" xfId="54102"/>
    <cellStyle name="Total 7 3 8" xfId="36942"/>
    <cellStyle name="Total 7 3 8 2" xfId="36943"/>
    <cellStyle name="Total 7 3 8 3" xfId="36944"/>
    <cellStyle name="Total 7 3 8 4" xfId="54103"/>
    <cellStyle name="Total 7 3 9" xfId="36945"/>
    <cellStyle name="Total 7 3 9 2" xfId="36946"/>
    <cellStyle name="Total 7 3 9 3" xfId="36947"/>
    <cellStyle name="Total 7 3 9 4" xfId="54104"/>
    <cellStyle name="Total 7 30" xfId="36948"/>
    <cellStyle name="Total 7 30 2" xfId="36949"/>
    <cellStyle name="Total 7 30 3" xfId="54105"/>
    <cellStyle name="Total 7 30 4" xfId="54106"/>
    <cellStyle name="Total 7 31" xfId="54107"/>
    <cellStyle name="Total 7 32" xfId="54108"/>
    <cellStyle name="Total 7 4" xfId="36950"/>
    <cellStyle name="Total 7 4 10" xfId="36951"/>
    <cellStyle name="Total 7 4 10 2" xfId="36952"/>
    <cellStyle name="Total 7 4 10 3" xfId="36953"/>
    <cellStyle name="Total 7 4 10 4" xfId="54109"/>
    <cellStyle name="Total 7 4 11" xfId="36954"/>
    <cellStyle name="Total 7 4 11 2" xfId="36955"/>
    <cellStyle name="Total 7 4 11 3" xfId="36956"/>
    <cellStyle name="Total 7 4 11 4" xfId="54110"/>
    <cellStyle name="Total 7 4 12" xfId="36957"/>
    <cellStyle name="Total 7 4 12 2" xfId="36958"/>
    <cellStyle name="Total 7 4 12 3" xfId="36959"/>
    <cellStyle name="Total 7 4 12 4" xfId="54111"/>
    <cellStyle name="Total 7 4 13" xfId="36960"/>
    <cellStyle name="Total 7 4 13 2" xfId="36961"/>
    <cellStyle name="Total 7 4 13 3" xfId="36962"/>
    <cellStyle name="Total 7 4 13 4" xfId="54112"/>
    <cellStyle name="Total 7 4 14" xfId="36963"/>
    <cellStyle name="Total 7 4 14 2" xfId="36964"/>
    <cellStyle name="Total 7 4 14 3" xfId="36965"/>
    <cellStyle name="Total 7 4 14 4" xfId="54113"/>
    <cellStyle name="Total 7 4 15" xfId="36966"/>
    <cellStyle name="Total 7 4 15 2" xfId="36967"/>
    <cellStyle name="Total 7 4 15 3" xfId="36968"/>
    <cellStyle name="Total 7 4 15 4" xfId="54114"/>
    <cellStyle name="Total 7 4 16" xfId="36969"/>
    <cellStyle name="Total 7 4 16 2" xfId="36970"/>
    <cellStyle name="Total 7 4 16 3" xfId="36971"/>
    <cellStyle name="Total 7 4 16 4" xfId="54115"/>
    <cellStyle name="Total 7 4 17" xfId="36972"/>
    <cellStyle name="Total 7 4 17 2" xfId="36973"/>
    <cellStyle name="Total 7 4 17 3" xfId="36974"/>
    <cellStyle name="Total 7 4 17 4" xfId="54116"/>
    <cellStyle name="Total 7 4 18" xfId="36975"/>
    <cellStyle name="Total 7 4 18 2" xfId="36976"/>
    <cellStyle name="Total 7 4 18 3" xfId="36977"/>
    <cellStyle name="Total 7 4 18 4" xfId="54117"/>
    <cellStyle name="Total 7 4 19" xfId="36978"/>
    <cellStyle name="Total 7 4 19 2" xfId="36979"/>
    <cellStyle name="Total 7 4 19 3" xfId="36980"/>
    <cellStyle name="Total 7 4 19 4" xfId="54118"/>
    <cellStyle name="Total 7 4 2" xfId="36981"/>
    <cellStyle name="Total 7 4 2 2" xfId="36982"/>
    <cellStyle name="Total 7 4 2 3" xfId="36983"/>
    <cellStyle name="Total 7 4 2 4" xfId="54119"/>
    <cellStyle name="Total 7 4 20" xfId="36984"/>
    <cellStyle name="Total 7 4 20 2" xfId="36985"/>
    <cellStyle name="Total 7 4 20 3" xfId="54120"/>
    <cellStyle name="Total 7 4 20 4" xfId="54121"/>
    <cellStyle name="Total 7 4 21" xfId="54122"/>
    <cellStyle name="Total 7 4 22" xfId="54123"/>
    <cellStyle name="Total 7 4 3" xfId="36986"/>
    <cellStyle name="Total 7 4 3 2" xfId="36987"/>
    <cellStyle name="Total 7 4 3 3" xfId="36988"/>
    <cellStyle name="Total 7 4 3 4" xfId="54124"/>
    <cellStyle name="Total 7 4 4" xfId="36989"/>
    <cellStyle name="Total 7 4 4 2" xfId="36990"/>
    <cellStyle name="Total 7 4 4 3" xfId="36991"/>
    <cellStyle name="Total 7 4 4 4" xfId="54125"/>
    <cellStyle name="Total 7 4 5" xfId="36992"/>
    <cellStyle name="Total 7 4 5 2" xfId="36993"/>
    <cellStyle name="Total 7 4 5 3" xfId="36994"/>
    <cellStyle name="Total 7 4 5 4" xfId="54126"/>
    <cellStyle name="Total 7 4 6" xfId="36995"/>
    <cellStyle name="Total 7 4 6 2" xfId="36996"/>
    <cellStyle name="Total 7 4 6 3" xfId="36997"/>
    <cellStyle name="Total 7 4 6 4" xfId="54127"/>
    <cellStyle name="Total 7 4 7" xfId="36998"/>
    <cellStyle name="Total 7 4 7 2" xfId="36999"/>
    <cellStyle name="Total 7 4 7 3" xfId="37000"/>
    <cellStyle name="Total 7 4 7 4" xfId="54128"/>
    <cellStyle name="Total 7 4 8" xfId="37001"/>
    <cellStyle name="Total 7 4 8 2" xfId="37002"/>
    <cellStyle name="Total 7 4 8 3" xfId="37003"/>
    <cellStyle name="Total 7 4 8 4" xfId="54129"/>
    <cellStyle name="Total 7 4 9" xfId="37004"/>
    <cellStyle name="Total 7 4 9 2" xfId="37005"/>
    <cellStyle name="Total 7 4 9 3" xfId="37006"/>
    <cellStyle name="Total 7 4 9 4" xfId="54130"/>
    <cellStyle name="Total 7 5" xfId="37007"/>
    <cellStyle name="Total 7 5 10" xfId="37008"/>
    <cellStyle name="Total 7 5 10 2" xfId="37009"/>
    <cellStyle name="Total 7 5 10 3" xfId="37010"/>
    <cellStyle name="Total 7 5 10 4" xfId="54131"/>
    <cellStyle name="Total 7 5 11" xfId="37011"/>
    <cellStyle name="Total 7 5 11 2" xfId="37012"/>
    <cellStyle name="Total 7 5 11 3" xfId="37013"/>
    <cellStyle name="Total 7 5 11 4" xfId="54132"/>
    <cellStyle name="Total 7 5 12" xfId="37014"/>
    <cellStyle name="Total 7 5 12 2" xfId="37015"/>
    <cellStyle name="Total 7 5 12 3" xfId="37016"/>
    <cellStyle name="Total 7 5 12 4" xfId="54133"/>
    <cellStyle name="Total 7 5 13" xfId="37017"/>
    <cellStyle name="Total 7 5 13 2" xfId="37018"/>
    <cellStyle name="Total 7 5 13 3" xfId="37019"/>
    <cellStyle name="Total 7 5 13 4" xfId="54134"/>
    <cellStyle name="Total 7 5 14" xfId="37020"/>
    <cellStyle name="Total 7 5 14 2" xfId="37021"/>
    <cellStyle name="Total 7 5 14 3" xfId="37022"/>
    <cellStyle name="Total 7 5 14 4" xfId="54135"/>
    <cellStyle name="Total 7 5 15" xfId="37023"/>
    <cellStyle name="Total 7 5 15 2" xfId="37024"/>
    <cellStyle name="Total 7 5 15 3" xfId="37025"/>
    <cellStyle name="Total 7 5 15 4" xfId="54136"/>
    <cellStyle name="Total 7 5 16" xfId="37026"/>
    <cellStyle name="Total 7 5 16 2" xfId="37027"/>
    <cellStyle name="Total 7 5 16 3" xfId="37028"/>
    <cellStyle name="Total 7 5 16 4" xfId="54137"/>
    <cellStyle name="Total 7 5 17" xfId="37029"/>
    <cellStyle name="Total 7 5 17 2" xfId="37030"/>
    <cellStyle name="Total 7 5 17 3" xfId="37031"/>
    <cellStyle name="Total 7 5 17 4" xfId="54138"/>
    <cellStyle name="Total 7 5 18" xfId="37032"/>
    <cellStyle name="Total 7 5 18 2" xfId="37033"/>
    <cellStyle name="Total 7 5 18 3" xfId="37034"/>
    <cellStyle name="Total 7 5 18 4" xfId="54139"/>
    <cellStyle name="Total 7 5 19" xfId="37035"/>
    <cellStyle name="Total 7 5 19 2" xfId="37036"/>
    <cellStyle name="Total 7 5 19 3" xfId="37037"/>
    <cellStyle name="Total 7 5 19 4" xfId="54140"/>
    <cellStyle name="Total 7 5 2" xfId="37038"/>
    <cellStyle name="Total 7 5 2 2" xfId="37039"/>
    <cellStyle name="Total 7 5 2 3" xfId="37040"/>
    <cellStyle name="Total 7 5 2 4" xfId="54141"/>
    <cellStyle name="Total 7 5 20" xfId="37041"/>
    <cellStyle name="Total 7 5 20 2" xfId="37042"/>
    <cellStyle name="Total 7 5 20 3" xfId="54142"/>
    <cellStyle name="Total 7 5 20 4" xfId="54143"/>
    <cellStyle name="Total 7 5 21" xfId="54144"/>
    <cellStyle name="Total 7 5 22" xfId="54145"/>
    <cellStyle name="Total 7 5 3" xfId="37043"/>
    <cellStyle name="Total 7 5 3 2" xfId="37044"/>
    <cellStyle name="Total 7 5 3 3" xfId="37045"/>
    <cellStyle name="Total 7 5 3 4" xfId="54146"/>
    <cellStyle name="Total 7 5 4" xfId="37046"/>
    <cellStyle name="Total 7 5 4 2" xfId="37047"/>
    <cellStyle name="Total 7 5 4 3" xfId="37048"/>
    <cellStyle name="Total 7 5 4 4" xfId="54147"/>
    <cellStyle name="Total 7 5 5" xfId="37049"/>
    <cellStyle name="Total 7 5 5 2" xfId="37050"/>
    <cellStyle name="Total 7 5 5 3" xfId="37051"/>
    <cellStyle name="Total 7 5 5 4" xfId="54148"/>
    <cellStyle name="Total 7 5 6" xfId="37052"/>
    <cellStyle name="Total 7 5 6 2" xfId="37053"/>
    <cellStyle name="Total 7 5 6 3" xfId="37054"/>
    <cellStyle name="Total 7 5 6 4" xfId="54149"/>
    <cellStyle name="Total 7 5 7" xfId="37055"/>
    <cellStyle name="Total 7 5 7 2" xfId="37056"/>
    <cellStyle name="Total 7 5 7 3" xfId="37057"/>
    <cellStyle name="Total 7 5 7 4" xfId="54150"/>
    <cellStyle name="Total 7 5 8" xfId="37058"/>
    <cellStyle name="Total 7 5 8 2" xfId="37059"/>
    <cellStyle name="Total 7 5 8 3" xfId="37060"/>
    <cellStyle name="Total 7 5 8 4" xfId="54151"/>
    <cellStyle name="Total 7 5 9" xfId="37061"/>
    <cellStyle name="Total 7 5 9 2" xfId="37062"/>
    <cellStyle name="Total 7 5 9 3" xfId="37063"/>
    <cellStyle name="Total 7 5 9 4" xfId="54152"/>
    <cellStyle name="Total 7 6" xfId="37064"/>
    <cellStyle name="Total 7 6 10" xfId="37065"/>
    <cellStyle name="Total 7 6 10 2" xfId="37066"/>
    <cellStyle name="Total 7 6 10 3" xfId="37067"/>
    <cellStyle name="Total 7 6 10 4" xfId="54153"/>
    <cellStyle name="Total 7 6 11" xfId="37068"/>
    <cellStyle name="Total 7 6 11 2" xfId="37069"/>
    <cellStyle name="Total 7 6 11 3" xfId="37070"/>
    <cellStyle name="Total 7 6 11 4" xfId="54154"/>
    <cellStyle name="Total 7 6 12" xfId="37071"/>
    <cellStyle name="Total 7 6 12 2" xfId="37072"/>
    <cellStyle name="Total 7 6 12 3" xfId="37073"/>
    <cellStyle name="Total 7 6 12 4" xfId="54155"/>
    <cellStyle name="Total 7 6 13" xfId="37074"/>
    <cellStyle name="Total 7 6 13 2" xfId="37075"/>
    <cellStyle name="Total 7 6 13 3" xfId="37076"/>
    <cellStyle name="Total 7 6 13 4" xfId="54156"/>
    <cellStyle name="Total 7 6 14" xfId="37077"/>
    <cellStyle name="Total 7 6 14 2" xfId="37078"/>
    <cellStyle name="Total 7 6 14 3" xfId="37079"/>
    <cellStyle name="Total 7 6 14 4" xfId="54157"/>
    <cellStyle name="Total 7 6 15" xfId="37080"/>
    <cellStyle name="Total 7 6 15 2" xfId="37081"/>
    <cellStyle name="Total 7 6 15 3" xfId="37082"/>
    <cellStyle name="Total 7 6 15 4" xfId="54158"/>
    <cellStyle name="Total 7 6 16" xfId="37083"/>
    <cellStyle name="Total 7 6 16 2" xfId="37084"/>
    <cellStyle name="Total 7 6 16 3" xfId="37085"/>
    <cellStyle name="Total 7 6 16 4" xfId="54159"/>
    <cellStyle name="Total 7 6 17" xfId="37086"/>
    <cellStyle name="Total 7 6 17 2" xfId="37087"/>
    <cellStyle name="Total 7 6 17 3" xfId="37088"/>
    <cellStyle name="Total 7 6 17 4" xfId="54160"/>
    <cellStyle name="Total 7 6 18" xfId="37089"/>
    <cellStyle name="Total 7 6 18 2" xfId="37090"/>
    <cellStyle name="Total 7 6 18 3" xfId="37091"/>
    <cellStyle name="Total 7 6 18 4" xfId="54161"/>
    <cellStyle name="Total 7 6 19" xfId="37092"/>
    <cellStyle name="Total 7 6 19 2" xfId="37093"/>
    <cellStyle name="Total 7 6 19 3" xfId="37094"/>
    <cellStyle name="Total 7 6 19 4" xfId="54162"/>
    <cellStyle name="Total 7 6 2" xfId="37095"/>
    <cellStyle name="Total 7 6 2 2" xfId="37096"/>
    <cellStyle name="Total 7 6 2 3" xfId="37097"/>
    <cellStyle name="Total 7 6 2 4" xfId="54163"/>
    <cellStyle name="Total 7 6 20" xfId="37098"/>
    <cellStyle name="Total 7 6 20 2" xfId="37099"/>
    <cellStyle name="Total 7 6 20 3" xfId="54164"/>
    <cellStyle name="Total 7 6 20 4" xfId="54165"/>
    <cellStyle name="Total 7 6 21" xfId="54166"/>
    <cellStyle name="Total 7 6 22" xfId="54167"/>
    <cellStyle name="Total 7 6 3" xfId="37100"/>
    <cellStyle name="Total 7 6 3 2" xfId="37101"/>
    <cellStyle name="Total 7 6 3 3" xfId="37102"/>
    <cellStyle name="Total 7 6 3 4" xfId="54168"/>
    <cellStyle name="Total 7 6 4" xfId="37103"/>
    <cellStyle name="Total 7 6 4 2" xfId="37104"/>
    <cellStyle name="Total 7 6 4 3" xfId="37105"/>
    <cellStyle name="Total 7 6 4 4" xfId="54169"/>
    <cellStyle name="Total 7 6 5" xfId="37106"/>
    <cellStyle name="Total 7 6 5 2" xfId="37107"/>
    <cellStyle name="Total 7 6 5 3" xfId="37108"/>
    <cellStyle name="Total 7 6 5 4" xfId="54170"/>
    <cellStyle name="Total 7 6 6" xfId="37109"/>
    <cellStyle name="Total 7 6 6 2" xfId="37110"/>
    <cellStyle name="Total 7 6 6 3" xfId="37111"/>
    <cellStyle name="Total 7 6 6 4" xfId="54171"/>
    <cellStyle name="Total 7 6 7" xfId="37112"/>
    <cellStyle name="Total 7 6 7 2" xfId="37113"/>
    <cellStyle name="Total 7 6 7 3" xfId="37114"/>
    <cellStyle name="Total 7 6 7 4" xfId="54172"/>
    <cellStyle name="Total 7 6 8" xfId="37115"/>
    <cellStyle name="Total 7 6 8 2" xfId="37116"/>
    <cellStyle name="Total 7 6 8 3" xfId="37117"/>
    <cellStyle name="Total 7 6 8 4" xfId="54173"/>
    <cellStyle name="Total 7 6 9" xfId="37118"/>
    <cellStyle name="Total 7 6 9 2" xfId="37119"/>
    <cellStyle name="Total 7 6 9 3" xfId="37120"/>
    <cellStyle name="Total 7 6 9 4" xfId="54174"/>
    <cellStyle name="Total 7 7" xfId="37121"/>
    <cellStyle name="Total 7 7 10" xfId="37122"/>
    <cellStyle name="Total 7 7 10 2" xfId="37123"/>
    <cellStyle name="Total 7 7 10 3" xfId="37124"/>
    <cellStyle name="Total 7 7 10 4" xfId="54175"/>
    <cellStyle name="Total 7 7 11" xfId="37125"/>
    <cellStyle name="Total 7 7 11 2" xfId="37126"/>
    <cellStyle name="Total 7 7 11 3" xfId="37127"/>
    <cellStyle name="Total 7 7 11 4" xfId="54176"/>
    <cellStyle name="Total 7 7 12" xfId="37128"/>
    <cellStyle name="Total 7 7 12 2" xfId="37129"/>
    <cellStyle name="Total 7 7 12 3" xfId="37130"/>
    <cellStyle name="Total 7 7 12 4" xfId="54177"/>
    <cellStyle name="Total 7 7 13" xfId="37131"/>
    <cellStyle name="Total 7 7 13 2" xfId="37132"/>
    <cellStyle name="Total 7 7 13 3" xfId="37133"/>
    <cellStyle name="Total 7 7 13 4" xfId="54178"/>
    <cellStyle name="Total 7 7 14" xfId="37134"/>
    <cellStyle name="Total 7 7 14 2" xfId="37135"/>
    <cellStyle name="Total 7 7 14 3" xfId="37136"/>
    <cellStyle name="Total 7 7 14 4" xfId="54179"/>
    <cellStyle name="Total 7 7 15" xfId="37137"/>
    <cellStyle name="Total 7 7 15 2" xfId="37138"/>
    <cellStyle name="Total 7 7 15 3" xfId="37139"/>
    <cellStyle name="Total 7 7 15 4" xfId="54180"/>
    <cellStyle name="Total 7 7 16" xfId="37140"/>
    <cellStyle name="Total 7 7 16 2" xfId="37141"/>
    <cellStyle name="Total 7 7 16 3" xfId="37142"/>
    <cellStyle name="Total 7 7 16 4" xfId="54181"/>
    <cellStyle name="Total 7 7 17" xfId="37143"/>
    <cellStyle name="Total 7 7 17 2" xfId="37144"/>
    <cellStyle name="Total 7 7 17 3" xfId="37145"/>
    <cellStyle name="Total 7 7 17 4" xfId="54182"/>
    <cellStyle name="Total 7 7 18" xfId="37146"/>
    <cellStyle name="Total 7 7 18 2" xfId="37147"/>
    <cellStyle name="Total 7 7 18 3" xfId="37148"/>
    <cellStyle name="Total 7 7 18 4" xfId="54183"/>
    <cellStyle name="Total 7 7 19" xfId="37149"/>
    <cellStyle name="Total 7 7 19 2" xfId="37150"/>
    <cellStyle name="Total 7 7 19 3" xfId="37151"/>
    <cellStyle name="Total 7 7 19 4" xfId="54184"/>
    <cellStyle name="Total 7 7 2" xfId="37152"/>
    <cellStyle name="Total 7 7 2 2" xfId="37153"/>
    <cellStyle name="Total 7 7 2 3" xfId="37154"/>
    <cellStyle name="Total 7 7 2 4" xfId="54185"/>
    <cellStyle name="Total 7 7 20" xfId="37155"/>
    <cellStyle name="Total 7 7 20 2" xfId="37156"/>
    <cellStyle name="Total 7 7 20 3" xfId="54186"/>
    <cellStyle name="Total 7 7 20 4" xfId="54187"/>
    <cellStyle name="Total 7 7 21" xfId="54188"/>
    <cellStyle name="Total 7 7 22" xfId="54189"/>
    <cellStyle name="Total 7 7 3" xfId="37157"/>
    <cellStyle name="Total 7 7 3 2" xfId="37158"/>
    <cellStyle name="Total 7 7 3 3" xfId="37159"/>
    <cellStyle name="Total 7 7 3 4" xfId="54190"/>
    <cellStyle name="Total 7 7 4" xfId="37160"/>
    <cellStyle name="Total 7 7 4 2" xfId="37161"/>
    <cellStyle name="Total 7 7 4 3" xfId="37162"/>
    <cellStyle name="Total 7 7 4 4" xfId="54191"/>
    <cellStyle name="Total 7 7 5" xfId="37163"/>
    <cellStyle name="Total 7 7 5 2" xfId="37164"/>
    <cellStyle name="Total 7 7 5 3" xfId="37165"/>
    <cellStyle name="Total 7 7 5 4" xfId="54192"/>
    <cellStyle name="Total 7 7 6" xfId="37166"/>
    <cellStyle name="Total 7 7 6 2" xfId="37167"/>
    <cellStyle name="Total 7 7 6 3" xfId="37168"/>
    <cellStyle name="Total 7 7 6 4" xfId="54193"/>
    <cellStyle name="Total 7 7 7" xfId="37169"/>
    <cellStyle name="Total 7 7 7 2" xfId="37170"/>
    <cellStyle name="Total 7 7 7 3" xfId="37171"/>
    <cellStyle name="Total 7 7 7 4" xfId="54194"/>
    <cellStyle name="Total 7 7 8" xfId="37172"/>
    <cellStyle name="Total 7 7 8 2" xfId="37173"/>
    <cellStyle name="Total 7 7 8 3" xfId="37174"/>
    <cellStyle name="Total 7 7 8 4" xfId="54195"/>
    <cellStyle name="Total 7 7 9" xfId="37175"/>
    <cellStyle name="Total 7 7 9 2" xfId="37176"/>
    <cellStyle name="Total 7 7 9 3" xfId="37177"/>
    <cellStyle name="Total 7 7 9 4" xfId="54196"/>
    <cellStyle name="Total 7 8" xfId="37178"/>
    <cellStyle name="Total 7 8 10" xfId="37179"/>
    <cellStyle name="Total 7 8 10 2" xfId="37180"/>
    <cellStyle name="Total 7 8 10 3" xfId="37181"/>
    <cellStyle name="Total 7 8 10 4" xfId="54197"/>
    <cellStyle name="Total 7 8 11" xfId="37182"/>
    <cellStyle name="Total 7 8 11 2" xfId="37183"/>
    <cellStyle name="Total 7 8 11 3" xfId="37184"/>
    <cellStyle name="Total 7 8 11 4" xfId="54198"/>
    <cellStyle name="Total 7 8 12" xfId="37185"/>
    <cellStyle name="Total 7 8 12 2" xfId="37186"/>
    <cellStyle name="Total 7 8 12 3" xfId="37187"/>
    <cellStyle name="Total 7 8 12 4" xfId="54199"/>
    <cellStyle name="Total 7 8 13" xfId="37188"/>
    <cellStyle name="Total 7 8 13 2" xfId="37189"/>
    <cellStyle name="Total 7 8 13 3" xfId="37190"/>
    <cellStyle name="Total 7 8 13 4" xfId="54200"/>
    <cellStyle name="Total 7 8 14" xfId="37191"/>
    <cellStyle name="Total 7 8 14 2" xfId="37192"/>
    <cellStyle name="Total 7 8 14 3" xfId="37193"/>
    <cellStyle name="Total 7 8 14 4" xfId="54201"/>
    <cellStyle name="Total 7 8 15" xfId="37194"/>
    <cellStyle name="Total 7 8 15 2" xfId="37195"/>
    <cellStyle name="Total 7 8 15 3" xfId="37196"/>
    <cellStyle name="Total 7 8 15 4" xfId="54202"/>
    <cellStyle name="Total 7 8 16" xfId="37197"/>
    <cellStyle name="Total 7 8 16 2" xfId="37198"/>
    <cellStyle name="Total 7 8 16 3" xfId="37199"/>
    <cellStyle name="Total 7 8 16 4" xfId="54203"/>
    <cellStyle name="Total 7 8 17" xfId="37200"/>
    <cellStyle name="Total 7 8 17 2" xfId="37201"/>
    <cellStyle name="Total 7 8 17 3" xfId="37202"/>
    <cellStyle name="Total 7 8 17 4" xfId="54204"/>
    <cellStyle name="Total 7 8 18" xfId="37203"/>
    <cellStyle name="Total 7 8 18 2" xfId="37204"/>
    <cellStyle name="Total 7 8 18 3" xfId="37205"/>
    <cellStyle name="Total 7 8 18 4" xfId="54205"/>
    <cellStyle name="Total 7 8 19" xfId="37206"/>
    <cellStyle name="Total 7 8 19 2" xfId="37207"/>
    <cellStyle name="Total 7 8 19 3" xfId="37208"/>
    <cellStyle name="Total 7 8 19 4" xfId="54206"/>
    <cellStyle name="Total 7 8 2" xfId="37209"/>
    <cellStyle name="Total 7 8 2 2" xfId="37210"/>
    <cellStyle name="Total 7 8 2 3" xfId="37211"/>
    <cellStyle name="Total 7 8 2 4" xfId="54207"/>
    <cellStyle name="Total 7 8 20" xfId="37212"/>
    <cellStyle name="Total 7 8 20 2" xfId="37213"/>
    <cellStyle name="Total 7 8 20 3" xfId="54208"/>
    <cellStyle name="Total 7 8 20 4" xfId="54209"/>
    <cellStyle name="Total 7 8 21" xfId="54210"/>
    <cellStyle name="Total 7 8 22" xfId="54211"/>
    <cellStyle name="Total 7 8 3" xfId="37214"/>
    <cellStyle name="Total 7 8 3 2" xfId="37215"/>
    <cellStyle name="Total 7 8 3 3" xfId="37216"/>
    <cellStyle name="Total 7 8 3 4" xfId="54212"/>
    <cellStyle name="Total 7 8 4" xfId="37217"/>
    <cellStyle name="Total 7 8 4 2" xfId="37218"/>
    <cellStyle name="Total 7 8 4 3" xfId="37219"/>
    <cellStyle name="Total 7 8 4 4" xfId="54213"/>
    <cellStyle name="Total 7 8 5" xfId="37220"/>
    <cellStyle name="Total 7 8 5 2" xfId="37221"/>
    <cellStyle name="Total 7 8 5 3" xfId="37222"/>
    <cellStyle name="Total 7 8 5 4" xfId="54214"/>
    <cellStyle name="Total 7 8 6" xfId="37223"/>
    <cellStyle name="Total 7 8 6 2" xfId="37224"/>
    <cellStyle name="Total 7 8 6 3" xfId="37225"/>
    <cellStyle name="Total 7 8 6 4" xfId="54215"/>
    <cellStyle name="Total 7 8 7" xfId="37226"/>
    <cellStyle name="Total 7 8 7 2" xfId="37227"/>
    <cellStyle name="Total 7 8 7 3" xfId="37228"/>
    <cellStyle name="Total 7 8 7 4" xfId="54216"/>
    <cellStyle name="Total 7 8 8" xfId="37229"/>
    <cellStyle name="Total 7 8 8 2" xfId="37230"/>
    <cellStyle name="Total 7 8 8 3" xfId="37231"/>
    <cellStyle name="Total 7 8 8 4" xfId="54217"/>
    <cellStyle name="Total 7 8 9" xfId="37232"/>
    <cellStyle name="Total 7 8 9 2" xfId="37233"/>
    <cellStyle name="Total 7 8 9 3" xfId="37234"/>
    <cellStyle name="Total 7 8 9 4" xfId="54218"/>
    <cellStyle name="Total 7 9" xfId="37235"/>
    <cellStyle name="Total 7 9 10" xfId="37236"/>
    <cellStyle name="Total 7 9 10 2" xfId="37237"/>
    <cellStyle name="Total 7 9 10 3" xfId="37238"/>
    <cellStyle name="Total 7 9 10 4" xfId="54219"/>
    <cellStyle name="Total 7 9 11" xfId="37239"/>
    <cellStyle name="Total 7 9 11 2" xfId="37240"/>
    <cellStyle name="Total 7 9 11 3" xfId="37241"/>
    <cellStyle name="Total 7 9 11 4" xfId="54220"/>
    <cellStyle name="Total 7 9 12" xfId="37242"/>
    <cellStyle name="Total 7 9 12 2" xfId="37243"/>
    <cellStyle name="Total 7 9 12 3" xfId="37244"/>
    <cellStyle name="Total 7 9 12 4" xfId="54221"/>
    <cellStyle name="Total 7 9 13" xfId="37245"/>
    <cellStyle name="Total 7 9 13 2" xfId="37246"/>
    <cellStyle name="Total 7 9 13 3" xfId="37247"/>
    <cellStyle name="Total 7 9 13 4" xfId="54222"/>
    <cellStyle name="Total 7 9 14" xfId="37248"/>
    <cellStyle name="Total 7 9 14 2" xfId="37249"/>
    <cellStyle name="Total 7 9 14 3" xfId="37250"/>
    <cellStyle name="Total 7 9 14 4" xfId="54223"/>
    <cellStyle name="Total 7 9 15" xfId="37251"/>
    <cellStyle name="Total 7 9 15 2" xfId="37252"/>
    <cellStyle name="Total 7 9 15 3" xfId="37253"/>
    <cellStyle name="Total 7 9 15 4" xfId="54224"/>
    <cellStyle name="Total 7 9 16" xfId="37254"/>
    <cellStyle name="Total 7 9 16 2" xfId="37255"/>
    <cellStyle name="Total 7 9 16 3" xfId="37256"/>
    <cellStyle name="Total 7 9 16 4" xfId="54225"/>
    <cellStyle name="Total 7 9 17" xfId="37257"/>
    <cellStyle name="Total 7 9 17 2" xfId="37258"/>
    <cellStyle name="Total 7 9 17 3" xfId="37259"/>
    <cellStyle name="Total 7 9 17 4" xfId="54226"/>
    <cellStyle name="Total 7 9 18" xfId="37260"/>
    <cellStyle name="Total 7 9 18 2" xfId="37261"/>
    <cellStyle name="Total 7 9 18 3" xfId="37262"/>
    <cellStyle name="Total 7 9 18 4" xfId="54227"/>
    <cellStyle name="Total 7 9 19" xfId="37263"/>
    <cellStyle name="Total 7 9 19 2" xfId="37264"/>
    <cellStyle name="Total 7 9 19 3" xfId="37265"/>
    <cellStyle name="Total 7 9 19 4" xfId="54228"/>
    <cellStyle name="Total 7 9 2" xfId="37266"/>
    <cellStyle name="Total 7 9 2 2" xfId="37267"/>
    <cellStyle name="Total 7 9 2 3" xfId="37268"/>
    <cellStyle name="Total 7 9 2 4" xfId="54229"/>
    <cellStyle name="Total 7 9 20" xfId="37269"/>
    <cellStyle name="Total 7 9 20 2" xfId="37270"/>
    <cellStyle name="Total 7 9 20 3" xfId="54230"/>
    <cellStyle name="Total 7 9 20 4" xfId="54231"/>
    <cellStyle name="Total 7 9 21" xfId="54232"/>
    <cellStyle name="Total 7 9 22" xfId="54233"/>
    <cellStyle name="Total 7 9 3" xfId="37271"/>
    <cellStyle name="Total 7 9 3 2" xfId="37272"/>
    <cellStyle name="Total 7 9 3 3" xfId="37273"/>
    <cellStyle name="Total 7 9 3 4" xfId="54234"/>
    <cellStyle name="Total 7 9 4" xfId="37274"/>
    <cellStyle name="Total 7 9 4 2" xfId="37275"/>
    <cellStyle name="Total 7 9 4 3" xfId="37276"/>
    <cellStyle name="Total 7 9 4 4" xfId="54235"/>
    <cellStyle name="Total 7 9 5" xfId="37277"/>
    <cellStyle name="Total 7 9 5 2" xfId="37278"/>
    <cellStyle name="Total 7 9 5 3" xfId="37279"/>
    <cellStyle name="Total 7 9 5 4" xfId="54236"/>
    <cellStyle name="Total 7 9 6" xfId="37280"/>
    <cellStyle name="Total 7 9 6 2" xfId="37281"/>
    <cellStyle name="Total 7 9 6 3" xfId="37282"/>
    <cellStyle name="Total 7 9 6 4" xfId="54237"/>
    <cellStyle name="Total 7 9 7" xfId="37283"/>
    <cellStyle name="Total 7 9 7 2" xfId="37284"/>
    <cellStyle name="Total 7 9 7 3" xfId="37285"/>
    <cellStyle name="Total 7 9 7 4" xfId="54238"/>
    <cellStyle name="Total 7 9 8" xfId="37286"/>
    <cellStyle name="Total 7 9 8 2" xfId="37287"/>
    <cellStyle name="Total 7 9 8 3" xfId="37288"/>
    <cellStyle name="Total 7 9 8 4" xfId="54239"/>
    <cellStyle name="Total 7 9 9" xfId="37289"/>
    <cellStyle name="Total 7 9 9 2" xfId="37290"/>
    <cellStyle name="Total 7 9 9 3" xfId="37291"/>
    <cellStyle name="Total 7 9 9 4" xfId="54240"/>
    <cellStyle name="Total 8" xfId="37292"/>
    <cellStyle name="Total 8 10" xfId="37293"/>
    <cellStyle name="Total 8 10 2" xfId="37294"/>
    <cellStyle name="Total 8 10 3" xfId="37295"/>
    <cellStyle name="Total 8 10 4" xfId="54241"/>
    <cellStyle name="Total 8 11" xfId="37296"/>
    <cellStyle name="Total 8 11 2" xfId="37297"/>
    <cellStyle name="Total 8 11 3" xfId="37298"/>
    <cellStyle name="Total 8 11 4" xfId="54242"/>
    <cellStyle name="Total 8 12" xfId="37299"/>
    <cellStyle name="Total 8 12 2" xfId="37300"/>
    <cellStyle name="Total 8 12 3" xfId="37301"/>
    <cellStyle name="Total 8 12 4" xfId="54243"/>
    <cellStyle name="Total 8 13" xfId="37302"/>
    <cellStyle name="Total 8 13 2" xfId="37303"/>
    <cellStyle name="Total 8 13 3" xfId="37304"/>
    <cellStyle name="Total 8 13 4" xfId="54244"/>
    <cellStyle name="Total 8 14" xfId="37305"/>
    <cellStyle name="Total 8 14 2" xfId="37306"/>
    <cellStyle name="Total 8 14 3" xfId="37307"/>
    <cellStyle name="Total 8 14 4" xfId="54245"/>
    <cellStyle name="Total 8 15" xfId="37308"/>
    <cellStyle name="Total 8 15 2" xfId="37309"/>
    <cellStyle name="Total 8 15 3" xfId="37310"/>
    <cellStyle name="Total 8 15 4" xfId="54246"/>
    <cellStyle name="Total 8 16" xfId="37311"/>
    <cellStyle name="Total 8 16 2" xfId="37312"/>
    <cellStyle name="Total 8 16 3" xfId="37313"/>
    <cellStyle name="Total 8 16 4" xfId="54247"/>
    <cellStyle name="Total 8 17" xfId="37314"/>
    <cellStyle name="Total 8 17 2" xfId="37315"/>
    <cellStyle name="Total 8 17 3" xfId="37316"/>
    <cellStyle name="Total 8 17 4" xfId="54248"/>
    <cellStyle name="Total 8 18" xfId="37317"/>
    <cellStyle name="Total 8 18 2" xfId="37318"/>
    <cellStyle name="Total 8 18 3" xfId="37319"/>
    <cellStyle name="Total 8 18 4" xfId="54249"/>
    <cellStyle name="Total 8 19" xfId="37320"/>
    <cellStyle name="Total 8 19 2" xfId="37321"/>
    <cellStyle name="Total 8 19 3" xfId="37322"/>
    <cellStyle name="Total 8 19 4" xfId="54250"/>
    <cellStyle name="Total 8 2" xfId="37323"/>
    <cellStyle name="Total 8 2 2" xfId="37324"/>
    <cellStyle name="Total 8 2 3" xfId="37325"/>
    <cellStyle name="Total 8 2 4" xfId="54251"/>
    <cellStyle name="Total 8 20" xfId="37326"/>
    <cellStyle name="Total 8 20 2" xfId="37327"/>
    <cellStyle name="Total 8 20 3" xfId="54252"/>
    <cellStyle name="Total 8 20 4" xfId="54253"/>
    <cellStyle name="Total 8 21" xfId="54254"/>
    <cellStyle name="Total 8 22" xfId="54255"/>
    <cellStyle name="Total 8 3" xfId="37328"/>
    <cellStyle name="Total 8 3 2" xfId="37329"/>
    <cellStyle name="Total 8 3 3" xfId="37330"/>
    <cellStyle name="Total 8 3 4" xfId="54256"/>
    <cellStyle name="Total 8 4" xfId="37331"/>
    <cellStyle name="Total 8 4 2" xfId="37332"/>
    <cellStyle name="Total 8 4 3" xfId="37333"/>
    <cellStyle name="Total 8 4 4" xfId="54257"/>
    <cellStyle name="Total 8 5" xfId="37334"/>
    <cellStyle name="Total 8 5 2" xfId="37335"/>
    <cellStyle name="Total 8 5 3" xfId="37336"/>
    <cellStyle name="Total 8 5 4" xfId="54258"/>
    <cellStyle name="Total 8 6" xfId="37337"/>
    <cellStyle name="Total 8 6 2" xfId="37338"/>
    <cellStyle name="Total 8 6 3" xfId="37339"/>
    <cellStyle name="Total 8 6 4" xfId="54259"/>
    <cellStyle name="Total 8 7" xfId="37340"/>
    <cellStyle name="Total 8 7 2" xfId="37341"/>
    <cellStyle name="Total 8 7 3" xfId="37342"/>
    <cellStyle name="Total 8 7 4" xfId="54260"/>
    <cellStyle name="Total 8 8" xfId="37343"/>
    <cellStyle name="Total 8 8 2" xfId="37344"/>
    <cellStyle name="Total 8 8 3" xfId="37345"/>
    <cellStyle name="Total 8 8 4" xfId="54261"/>
    <cellStyle name="Total 8 9" xfId="37346"/>
    <cellStyle name="Total 8 9 2" xfId="37347"/>
    <cellStyle name="Total 8 9 3" xfId="37348"/>
    <cellStyle name="Total 8 9 4" xfId="54262"/>
    <cellStyle name="Total 9" xfId="37349"/>
    <cellStyle name="Total 9 10" xfId="37350"/>
    <cellStyle name="Total 9 10 2" xfId="37351"/>
    <cellStyle name="Total 9 10 3" xfId="37352"/>
    <cellStyle name="Total 9 10 4" xfId="54263"/>
    <cellStyle name="Total 9 11" xfId="37353"/>
    <cellStyle name="Total 9 11 2" xfId="37354"/>
    <cellStyle name="Total 9 11 3" xfId="37355"/>
    <cellStyle name="Total 9 11 4" xfId="54264"/>
    <cellStyle name="Total 9 12" xfId="37356"/>
    <cellStyle name="Total 9 12 2" xfId="37357"/>
    <cellStyle name="Total 9 12 3" xfId="37358"/>
    <cellStyle name="Total 9 12 4" xfId="54265"/>
    <cellStyle name="Total 9 13" xfId="37359"/>
    <cellStyle name="Total 9 13 2" xfId="37360"/>
    <cellStyle name="Total 9 13 3" xfId="37361"/>
    <cellStyle name="Total 9 13 4" xfId="54266"/>
    <cellStyle name="Total 9 14" xfId="37362"/>
    <cellStyle name="Total 9 14 2" xfId="37363"/>
    <cellStyle name="Total 9 14 3" xfId="37364"/>
    <cellStyle name="Total 9 14 4" xfId="54267"/>
    <cellStyle name="Total 9 15" xfId="37365"/>
    <cellStyle name="Total 9 15 2" xfId="37366"/>
    <cellStyle name="Total 9 15 3" xfId="37367"/>
    <cellStyle name="Total 9 15 4" xfId="54268"/>
    <cellStyle name="Total 9 16" xfId="37368"/>
    <cellStyle name="Total 9 16 2" xfId="37369"/>
    <cellStyle name="Total 9 16 3" xfId="37370"/>
    <cellStyle name="Total 9 16 4" xfId="54269"/>
    <cellStyle name="Total 9 17" xfId="37371"/>
    <cellStyle name="Total 9 17 2" xfId="37372"/>
    <cellStyle name="Total 9 17 3" xfId="37373"/>
    <cellStyle name="Total 9 17 4" xfId="54270"/>
    <cellStyle name="Total 9 18" xfId="37374"/>
    <cellStyle name="Total 9 18 2" xfId="37375"/>
    <cellStyle name="Total 9 18 3" xfId="37376"/>
    <cellStyle name="Total 9 18 4" xfId="54271"/>
    <cellStyle name="Total 9 19" xfId="37377"/>
    <cellStyle name="Total 9 19 2" xfId="37378"/>
    <cellStyle name="Total 9 19 3" xfId="37379"/>
    <cellStyle name="Total 9 19 4" xfId="54272"/>
    <cellStyle name="Total 9 2" xfId="37380"/>
    <cellStyle name="Total 9 2 2" xfId="37381"/>
    <cellStyle name="Total 9 2 3" xfId="37382"/>
    <cellStyle name="Total 9 2 4" xfId="54273"/>
    <cellStyle name="Total 9 20" xfId="37383"/>
    <cellStyle name="Total 9 20 2" xfId="37384"/>
    <cellStyle name="Total 9 20 3" xfId="54274"/>
    <cellStyle name="Total 9 20 4" xfId="54275"/>
    <cellStyle name="Total 9 21" xfId="54276"/>
    <cellStyle name="Total 9 22" xfId="54277"/>
    <cellStyle name="Total 9 3" xfId="37385"/>
    <cellStyle name="Total 9 3 2" xfId="37386"/>
    <cellStyle name="Total 9 3 3" xfId="37387"/>
    <cellStyle name="Total 9 3 4" xfId="54278"/>
    <cellStyle name="Total 9 4" xfId="37388"/>
    <cellStyle name="Total 9 4 2" xfId="37389"/>
    <cellStyle name="Total 9 4 3" xfId="37390"/>
    <cellStyle name="Total 9 4 4" xfId="54279"/>
    <cellStyle name="Total 9 5" xfId="37391"/>
    <cellStyle name="Total 9 5 2" xfId="37392"/>
    <cellStyle name="Total 9 5 3" xfId="37393"/>
    <cellStyle name="Total 9 5 4" xfId="54280"/>
    <cellStyle name="Total 9 6" xfId="37394"/>
    <cellStyle name="Total 9 6 2" xfId="37395"/>
    <cellStyle name="Total 9 6 3" xfId="37396"/>
    <cellStyle name="Total 9 6 4" xfId="54281"/>
    <cellStyle name="Total 9 7" xfId="37397"/>
    <cellStyle name="Total 9 7 2" xfId="37398"/>
    <cellStyle name="Total 9 7 3" xfId="37399"/>
    <cellStyle name="Total 9 7 4" xfId="54282"/>
    <cellStyle name="Total 9 8" xfId="37400"/>
    <cellStyle name="Total 9 8 2" xfId="37401"/>
    <cellStyle name="Total 9 8 3" xfId="37402"/>
    <cellStyle name="Total 9 8 4" xfId="54283"/>
    <cellStyle name="Total 9 9" xfId="37403"/>
    <cellStyle name="Total 9 9 2" xfId="37404"/>
    <cellStyle name="Total 9 9 3" xfId="37405"/>
    <cellStyle name="Total 9 9 4" xfId="54284"/>
    <cellStyle name="Warning Text 10" xfId="37406"/>
    <cellStyle name="Warning Text 10 2" xfId="54285"/>
    <cellStyle name="Warning Text 11" xfId="37407"/>
    <cellStyle name="Warning Text 11 2" xfId="54286"/>
    <cellStyle name="Warning Text 12" xfId="37408"/>
    <cellStyle name="Warning Text 12 10" xfId="37409"/>
    <cellStyle name="Warning Text 12 10 2" xfId="54287"/>
    <cellStyle name="Warning Text 12 11" xfId="37410"/>
    <cellStyle name="Warning Text 12 11 2" xfId="54288"/>
    <cellStyle name="Warning Text 12 12" xfId="37411"/>
    <cellStyle name="Warning Text 12 12 2" xfId="54289"/>
    <cellStyle name="Warning Text 12 13" xfId="37412"/>
    <cellStyle name="Warning Text 12 13 2" xfId="54290"/>
    <cellStyle name="Warning Text 12 14" xfId="37413"/>
    <cellStyle name="Warning Text 12 14 2" xfId="54291"/>
    <cellStyle name="Warning Text 12 15" xfId="37414"/>
    <cellStyle name="Warning Text 12 15 2" xfId="54292"/>
    <cellStyle name="Warning Text 12 16" xfId="37415"/>
    <cellStyle name="Warning Text 12 16 2" xfId="54293"/>
    <cellStyle name="Warning Text 12 17" xfId="37416"/>
    <cellStyle name="Warning Text 12 17 2" xfId="54294"/>
    <cellStyle name="Warning Text 12 18" xfId="37417"/>
    <cellStyle name="Warning Text 12 18 2" xfId="54295"/>
    <cellStyle name="Warning Text 12 19" xfId="37418"/>
    <cellStyle name="Warning Text 12 19 2" xfId="54296"/>
    <cellStyle name="Warning Text 12 2" xfId="37419"/>
    <cellStyle name="Warning Text 12 2 2" xfId="54297"/>
    <cellStyle name="Warning Text 12 20" xfId="37420"/>
    <cellStyle name="Warning Text 12 20 2" xfId="54298"/>
    <cellStyle name="Warning Text 12 21" xfId="37421"/>
    <cellStyle name="Warning Text 12 21 2" xfId="54299"/>
    <cellStyle name="Warning Text 12 22" xfId="37422"/>
    <cellStyle name="Warning Text 12 22 2" xfId="54300"/>
    <cellStyle name="Warning Text 12 23" xfId="37423"/>
    <cellStyle name="Warning Text 12 23 2" xfId="54301"/>
    <cellStyle name="Warning Text 12 24" xfId="37424"/>
    <cellStyle name="Warning Text 12 24 2" xfId="54302"/>
    <cellStyle name="Warning Text 12 25" xfId="37425"/>
    <cellStyle name="Warning Text 12 25 2" xfId="54303"/>
    <cellStyle name="Warning Text 12 26" xfId="37426"/>
    <cellStyle name="Warning Text 12 26 2" xfId="54304"/>
    <cellStyle name="Warning Text 12 27" xfId="37427"/>
    <cellStyle name="Warning Text 12 27 2" xfId="54305"/>
    <cellStyle name="Warning Text 12 28" xfId="37428"/>
    <cellStyle name="Warning Text 12 28 2" xfId="54306"/>
    <cellStyle name="Warning Text 12 29" xfId="37429"/>
    <cellStyle name="Warning Text 12 29 2" xfId="54307"/>
    <cellStyle name="Warning Text 12 3" xfId="37430"/>
    <cellStyle name="Warning Text 12 3 2" xfId="54308"/>
    <cellStyle name="Warning Text 12 30" xfId="37431"/>
    <cellStyle name="Warning Text 12 30 2" xfId="54309"/>
    <cellStyle name="Warning Text 12 31" xfId="54310"/>
    <cellStyle name="Warning Text 12 4" xfId="37432"/>
    <cellStyle name="Warning Text 12 4 2" xfId="54311"/>
    <cellStyle name="Warning Text 12 5" xfId="37433"/>
    <cellStyle name="Warning Text 12 5 2" xfId="54312"/>
    <cellStyle name="Warning Text 12 6" xfId="37434"/>
    <cellStyle name="Warning Text 12 6 2" xfId="54313"/>
    <cellStyle name="Warning Text 12 7" xfId="37435"/>
    <cellStyle name="Warning Text 12 7 2" xfId="54314"/>
    <cellStyle name="Warning Text 12 8" xfId="37436"/>
    <cellStyle name="Warning Text 12 8 2" xfId="54315"/>
    <cellStyle name="Warning Text 12 9" xfId="37437"/>
    <cellStyle name="Warning Text 12 9 2" xfId="54316"/>
    <cellStyle name="Warning Text 13" xfId="37438"/>
    <cellStyle name="Warning Text 13 2" xfId="54317"/>
    <cellStyle name="Warning Text 14" xfId="37439"/>
    <cellStyle name="Warning Text 14 2" xfId="54318"/>
    <cellStyle name="Warning Text 15" xfId="37440"/>
    <cellStyle name="Warning Text 15 2" xfId="54319"/>
    <cellStyle name="Warning Text 16" xfId="37441"/>
    <cellStyle name="Warning Text 17" xfId="37442"/>
    <cellStyle name="Warning Text 18" xfId="37443"/>
    <cellStyle name="Warning Text 2" xfId="37444"/>
    <cellStyle name="Warning Text 2 10" xfId="37445"/>
    <cellStyle name="Warning Text 2 11" xfId="37446"/>
    <cellStyle name="Warning Text 2 2" xfId="37447"/>
    <cellStyle name="Warning Text 2 2 2" xfId="54320"/>
    <cellStyle name="Warning Text 2 3" xfId="37448"/>
    <cellStyle name="Warning Text 2 3 2" xfId="54321"/>
    <cellStyle name="Warning Text 2 4" xfId="37449"/>
    <cellStyle name="Warning Text 2 4 2" xfId="54322"/>
    <cellStyle name="Warning Text 2 5" xfId="37450"/>
    <cellStyle name="Warning Text 2 5 2" xfId="54323"/>
    <cellStyle name="Warning Text 2 6" xfId="37451"/>
    <cellStyle name="Warning Text 2 6 2" xfId="54324"/>
    <cellStyle name="Warning Text 2 7" xfId="37452"/>
    <cellStyle name="Warning Text 2 7 2" xfId="54325"/>
    <cellStyle name="Warning Text 2 8" xfId="37453"/>
    <cellStyle name="Warning Text 2 8 2" xfId="54326"/>
    <cellStyle name="Warning Text 2 9" xfId="37454"/>
    <cellStyle name="Warning Text 3" xfId="37455"/>
    <cellStyle name="Warning Text 3 2" xfId="37456"/>
    <cellStyle name="Warning Text 3 2 2" xfId="54327"/>
    <cellStyle name="Warning Text 3 3" xfId="54328"/>
    <cellStyle name="Warning Text 4" xfId="37457"/>
    <cellStyle name="Warning Text 4 2" xfId="37458"/>
    <cellStyle name="Warning Text 4 2 2" xfId="54329"/>
    <cellStyle name="Warning Text 4 3" xfId="54330"/>
    <cellStyle name="Warning Text 5" xfId="37459"/>
    <cellStyle name="Warning Text 5 2" xfId="37460"/>
    <cellStyle name="Warning Text 5 2 2" xfId="54331"/>
    <cellStyle name="Warning Text 5 3" xfId="54332"/>
    <cellStyle name="Warning Text 6" xfId="37461"/>
    <cellStyle name="Warning Text 6 2" xfId="37462"/>
    <cellStyle name="Warning Text 6 2 2" xfId="54333"/>
    <cellStyle name="Warning Text 6 3" xfId="54334"/>
    <cellStyle name="Warning Text 7" xfId="37463"/>
    <cellStyle name="Warning Text 7 10" xfId="37464"/>
    <cellStyle name="Warning Text 7 10 2" xfId="54335"/>
    <cellStyle name="Warning Text 7 11" xfId="37465"/>
    <cellStyle name="Warning Text 7 11 2" xfId="54336"/>
    <cellStyle name="Warning Text 7 12" xfId="54337"/>
    <cellStyle name="Warning Text 7 2" xfId="37466"/>
    <cellStyle name="Warning Text 7 2 2" xfId="54338"/>
    <cellStyle name="Warning Text 7 3" xfId="37467"/>
    <cellStyle name="Warning Text 7 3 2" xfId="54339"/>
    <cellStyle name="Warning Text 7 4" xfId="37468"/>
    <cellStyle name="Warning Text 7 4 2" xfId="54340"/>
    <cellStyle name="Warning Text 7 5" xfId="37469"/>
    <cellStyle name="Warning Text 7 5 2" xfId="54341"/>
    <cellStyle name="Warning Text 7 6" xfId="37470"/>
    <cellStyle name="Warning Text 7 6 2" xfId="54342"/>
    <cellStyle name="Warning Text 7 7" xfId="37471"/>
    <cellStyle name="Warning Text 7 7 2" xfId="54343"/>
    <cellStyle name="Warning Text 7 8" xfId="37472"/>
    <cellStyle name="Warning Text 7 8 2" xfId="54344"/>
    <cellStyle name="Warning Text 7 9" xfId="37473"/>
    <cellStyle name="Warning Text 7 9 2" xfId="54345"/>
    <cellStyle name="Warning Text 8" xfId="37474"/>
    <cellStyle name="Warning Text 8 2" xfId="54346"/>
    <cellStyle name="Warning Text 9" xfId="37475"/>
    <cellStyle name="Warning Text 9 2" xfId="54347"/>
  </cellStyles>
  <dxfs count="5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Half Hour Demand Tariffs</a:t>
            </a:r>
          </a:p>
        </c:rich>
      </c:tx>
      <c:overlay val="0"/>
    </c:title>
    <c:autoTitleDeleted val="0"/>
    <c:plotArea>
      <c:layout>
        <c:manualLayout>
          <c:layoutTarget val="inner"/>
          <c:xMode val="edge"/>
          <c:yMode val="edge"/>
          <c:x val="0.16103944197047812"/>
          <c:y val="0.14764055808813373"/>
          <c:w val="0.80933093468417838"/>
          <c:h val="0.62689882514685669"/>
        </c:manualLayout>
      </c:layout>
      <c:lineChart>
        <c:grouping val="standard"/>
        <c:varyColors val="0"/>
        <c:ser>
          <c:idx val="4"/>
          <c:order val="0"/>
          <c:tx>
            <c:strRef>
              <c:f>'T10'!$D$4</c:f>
              <c:strCache>
                <c:ptCount val="1"/>
                <c:pt idx="0">
                  <c:v>17/18 </c:v>
                </c:pt>
              </c:strCache>
            </c:strRef>
          </c:tx>
          <c:spPr>
            <a:ln>
              <a:solidFill>
                <a:schemeClr val="accent6">
                  <a:lumMod val="75000"/>
                </a:schemeClr>
              </a:solidFill>
            </a:ln>
          </c:spPr>
          <c:marker>
            <c:symbol val="diamond"/>
            <c:size val="7"/>
            <c:spPr>
              <a:solidFill>
                <a:schemeClr val="accent6">
                  <a:lumMod val="75000"/>
                </a:schemeClr>
              </a:solidFill>
              <a:ln>
                <a:noFill/>
              </a:ln>
            </c:spPr>
          </c:marker>
          <c:val>
            <c:numRef>
              <c:f>'T10'!$D$6:$D$19</c:f>
              <c:numCache>
                <c:formatCode>0.00</c:formatCode>
                <c:ptCount val="14"/>
                <c:pt idx="0">
                  <c:v>29.577678632287913</c:v>
                </c:pt>
                <c:pt idx="1">
                  <c:v>30.480981292263362</c:v>
                </c:pt>
                <c:pt idx="2">
                  <c:v>39.223189345703574</c:v>
                </c:pt>
                <c:pt idx="3">
                  <c:v>45.245665385684219</c:v>
                </c:pt>
                <c:pt idx="4">
                  <c:v>44.967106975809635</c:v>
                </c:pt>
                <c:pt idx="5">
                  <c:v>46.791119349549064</c:v>
                </c:pt>
                <c:pt idx="6">
                  <c:v>47.889102828530575</c:v>
                </c:pt>
                <c:pt idx="7">
                  <c:v>49.457443659855223</c:v>
                </c:pt>
                <c:pt idx="8">
                  <c:v>49.617070410733149</c:v>
                </c:pt>
                <c:pt idx="9">
                  <c:v>45.551887109764252</c:v>
                </c:pt>
                <c:pt idx="10">
                  <c:v>52.537577427049257</c:v>
                </c:pt>
                <c:pt idx="11">
                  <c:v>54.969648691968111</c:v>
                </c:pt>
                <c:pt idx="12">
                  <c:v>53.405079522679799</c:v>
                </c:pt>
                <c:pt idx="13">
                  <c:v>51.95558266680645</c:v>
                </c:pt>
              </c:numCache>
            </c:numRef>
          </c:val>
          <c:smooth val="0"/>
        </c:ser>
        <c:ser>
          <c:idx val="0"/>
          <c:order val="1"/>
          <c:tx>
            <c:strRef>
              <c:f>'T10'!$E$4</c:f>
              <c:strCache>
                <c:ptCount val="1"/>
                <c:pt idx="0">
                  <c:v>18/19 </c:v>
                </c:pt>
              </c:strCache>
            </c:strRef>
          </c:tx>
          <c:marker>
            <c:symbol val="diamond"/>
            <c:size val="5"/>
          </c:marker>
          <c:cat>
            <c:numRef>
              <c:f>'T10'!$B$6:$B$19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'T10'!$E$6:$E$19</c:f>
              <c:numCache>
                <c:formatCode>0.00</c:formatCode>
                <c:ptCount val="14"/>
                <c:pt idx="0">
                  <c:v>47.198075997413461</c:v>
                </c:pt>
                <c:pt idx="1">
                  <c:v>32.06734321112684</c:v>
                </c:pt>
                <c:pt idx="2">
                  <c:v>43.058949071044019</c:v>
                </c:pt>
                <c:pt idx="3">
                  <c:v>49.961849951674118</c:v>
                </c:pt>
                <c:pt idx="4">
                  <c:v>49.844919435192409</c:v>
                </c:pt>
                <c:pt idx="5">
                  <c:v>51.292558480981278</c:v>
                </c:pt>
                <c:pt idx="6">
                  <c:v>53.178359735833816</c:v>
                </c:pt>
                <c:pt idx="7">
                  <c:v>54.491823269194441</c:v>
                </c:pt>
                <c:pt idx="8">
                  <c:v>54.947707298362516</c:v>
                </c:pt>
                <c:pt idx="9">
                  <c:v>50.609673473569245</c:v>
                </c:pt>
                <c:pt idx="10">
                  <c:v>57.305005673304272</c:v>
                </c:pt>
                <c:pt idx="11">
                  <c:v>60.156259447773614</c:v>
                </c:pt>
                <c:pt idx="12">
                  <c:v>58.442708753379584</c:v>
                </c:pt>
                <c:pt idx="13">
                  <c:v>56.886937525662944</c:v>
                </c:pt>
              </c:numCache>
            </c:numRef>
          </c:val>
          <c:smooth val="0"/>
        </c:ser>
        <c:ser>
          <c:idx val="1"/>
          <c:order val="2"/>
          <c:tx>
            <c:strRef>
              <c:f>'T10'!$F$4</c:f>
              <c:strCache>
                <c:ptCount val="1"/>
                <c:pt idx="0">
                  <c:v>19/20</c:v>
                </c:pt>
              </c:strCache>
            </c:strRef>
          </c:tx>
          <c:marker>
            <c:symbol val="diamond"/>
            <c:size val="5"/>
          </c:marker>
          <c:cat>
            <c:numRef>
              <c:f>'T10'!$B$6:$B$19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'T10'!$F$6:$F$19</c:f>
              <c:numCache>
                <c:formatCode>0.00</c:formatCode>
                <c:ptCount val="14"/>
                <c:pt idx="0">
                  <c:v>53.957947323790414</c:v>
                </c:pt>
                <c:pt idx="1">
                  <c:v>37.19688876799357</c:v>
                </c:pt>
                <c:pt idx="2">
                  <c:v>48.698406618606967</c:v>
                </c:pt>
                <c:pt idx="3">
                  <c:v>55.842687161981374</c:v>
                </c:pt>
                <c:pt idx="4">
                  <c:v>55.700058398421248</c:v>
                </c:pt>
                <c:pt idx="5">
                  <c:v>57.175674016208156</c:v>
                </c:pt>
                <c:pt idx="6">
                  <c:v>59.203341378910345</c:v>
                </c:pt>
                <c:pt idx="7">
                  <c:v>60.486237448252147</c:v>
                </c:pt>
                <c:pt idx="8">
                  <c:v>60.662801941359014</c:v>
                </c:pt>
                <c:pt idx="9">
                  <c:v>56.362041022963155</c:v>
                </c:pt>
                <c:pt idx="10">
                  <c:v>63.151432125842454</c:v>
                </c:pt>
                <c:pt idx="11">
                  <c:v>66.018213430024161</c:v>
                </c:pt>
                <c:pt idx="12">
                  <c:v>63.852977014444683</c:v>
                </c:pt>
                <c:pt idx="13">
                  <c:v>63.506484776891568</c:v>
                </c:pt>
              </c:numCache>
            </c:numRef>
          </c:val>
          <c:smooth val="0"/>
        </c:ser>
        <c:ser>
          <c:idx val="2"/>
          <c:order val="3"/>
          <c:tx>
            <c:strRef>
              <c:f>'T10'!$G$4</c:f>
              <c:strCache>
                <c:ptCount val="1"/>
                <c:pt idx="0">
                  <c:v>20/21 </c:v>
                </c:pt>
              </c:strCache>
            </c:strRef>
          </c:tx>
          <c:marker>
            <c:symbol val="diamond"/>
            <c:size val="5"/>
          </c:marker>
          <c:cat>
            <c:numRef>
              <c:f>'T10'!$B$6:$B$19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'T10'!$G$6:$G$19</c:f>
              <c:numCache>
                <c:formatCode>0.00_)</c:formatCode>
                <c:ptCount val="14"/>
                <c:pt idx="0">
                  <c:v>59.83242615700815</c:v>
                </c:pt>
                <c:pt idx="1">
                  <c:v>43.503656068163586</c:v>
                </c:pt>
                <c:pt idx="2">
                  <c:v>53.613326925146374</c:v>
                </c:pt>
                <c:pt idx="3">
                  <c:v>61.637254482418463</c:v>
                </c:pt>
                <c:pt idx="4">
                  <c:v>61.174330667211855</c:v>
                </c:pt>
                <c:pt idx="5">
                  <c:v>63.237148172583183</c:v>
                </c:pt>
                <c:pt idx="6">
                  <c:v>64.972758001255869</c:v>
                </c:pt>
                <c:pt idx="7">
                  <c:v>66.434640585866021</c:v>
                </c:pt>
                <c:pt idx="8">
                  <c:v>66.49182561810872</c:v>
                </c:pt>
                <c:pt idx="9">
                  <c:v>62.575426118807563</c:v>
                </c:pt>
                <c:pt idx="10">
                  <c:v>69.138630696311168</c:v>
                </c:pt>
                <c:pt idx="11">
                  <c:v>72.089843378734415</c:v>
                </c:pt>
                <c:pt idx="12">
                  <c:v>69.997406093609328</c:v>
                </c:pt>
                <c:pt idx="13">
                  <c:v>67.444149354772122</c:v>
                </c:pt>
              </c:numCache>
            </c:numRef>
          </c:val>
          <c:smooth val="0"/>
        </c:ser>
        <c:ser>
          <c:idx val="3"/>
          <c:order val="4"/>
          <c:tx>
            <c:strRef>
              <c:f>'T10'!$H$4</c:f>
              <c:strCache>
                <c:ptCount val="1"/>
                <c:pt idx="0">
                  <c:v>21/22 </c:v>
                </c:pt>
              </c:strCache>
            </c:strRef>
          </c:tx>
          <c:marker>
            <c:symbol val="diamond"/>
            <c:size val="5"/>
            <c:spPr>
              <a:solidFill>
                <a:schemeClr val="accent4">
                  <a:lumMod val="75000"/>
                </a:schemeClr>
              </a:solidFill>
            </c:spPr>
          </c:marker>
          <c:cat>
            <c:numRef>
              <c:f>'T10'!$B$6:$B$19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'T10'!$H$6:$H$19</c:f>
              <c:numCache>
                <c:formatCode>0.00_)</c:formatCode>
                <c:ptCount val="14"/>
                <c:pt idx="0">
                  <c:v>64.775539891502262</c:v>
                </c:pt>
                <c:pt idx="1">
                  <c:v>47.004206252398603</c:v>
                </c:pt>
                <c:pt idx="2">
                  <c:v>58.599389818490067</c:v>
                </c:pt>
                <c:pt idx="3">
                  <c:v>66.935206648736695</c:v>
                </c:pt>
                <c:pt idx="4">
                  <c:v>66.427637216928645</c:v>
                </c:pt>
                <c:pt idx="5">
                  <c:v>69.084447447978405</c:v>
                </c:pt>
                <c:pt idx="6">
                  <c:v>70.50267295037473</c:v>
                </c:pt>
                <c:pt idx="7">
                  <c:v>72.40780754434455</c:v>
                </c:pt>
                <c:pt idx="8">
                  <c:v>72.325592480230227</c:v>
                </c:pt>
                <c:pt idx="9">
                  <c:v>71.968036428933047</c:v>
                </c:pt>
                <c:pt idx="10">
                  <c:v>75.210211834742935</c:v>
                </c:pt>
                <c:pt idx="11">
                  <c:v>78.107382653310424</c:v>
                </c:pt>
                <c:pt idx="12">
                  <c:v>76.378584433955922</c:v>
                </c:pt>
                <c:pt idx="13">
                  <c:v>74.777717067988448</c:v>
                </c:pt>
              </c:numCache>
            </c:numRef>
          </c:val>
          <c:smooth val="0"/>
        </c:ser>
        <c:dLbls>
          <c:showLegendKey val="0"/>
          <c:showVal val="0"/>
          <c:showCatName val="0"/>
          <c:showSerName val="0"/>
          <c:showPercent val="0"/>
          <c:showBubbleSize val="0"/>
        </c:dLbls>
        <c:marker val="1"/>
        <c:smooth val="0"/>
        <c:axId val="242931200"/>
        <c:axId val="242958336"/>
      </c:lineChart>
      <c:catAx>
        <c:axId val="242931200"/>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nextTo"/>
        <c:crossAx val="242958336"/>
        <c:crosses val="autoZero"/>
        <c:auto val="1"/>
        <c:lblAlgn val="ctr"/>
        <c:lblOffset val="100"/>
        <c:noMultiLvlLbl val="0"/>
      </c:catAx>
      <c:valAx>
        <c:axId val="242958336"/>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2429312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2019/20 Intermittent</a:t>
            </a:r>
            <a:r>
              <a:rPr lang="en-GB" baseline="0"/>
              <a:t> 40%</a:t>
            </a:r>
          </a:p>
        </c:rich>
      </c:tx>
      <c:overlay val="1"/>
    </c:title>
    <c:autoTitleDeleted val="0"/>
    <c:plotArea>
      <c:layout>
        <c:manualLayout>
          <c:layoutTarget val="inner"/>
          <c:xMode val="edge"/>
          <c:yMode val="edge"/>
          <c:x val="0.17831121506205033"/>
          <c:y val="0.10618912111147601"/>
          <c:w val="0.79561759534575172"/>
          <c:h val="0.72581089614478866"/>
        </c:manualLayout>
      </c:layout>
      <c:lineChart>
        <c:grouping val="standard"/>
        <c:varyColors val="0"/>
        <c:ser>
          <c:idx val="0"/>
          <c:order val="0"/>
          <c:tx>
            <c:v>Base Case</c:v>
          </c:tx>
          <c:val>
            <c:numLit>
              <c:formatCode>General</c:formatCode>
              <c:ptCount val="27"/>
              <c:pt idx="0">
                <c:v>20.778046653419288</c:v>
              </c:pt>
              <c:pt idx="1">
                <c:v>18.026999241750765</c:v>
              </c:pt>
              <c:pt idx="2">
                <c:v>20.356221649220686</c:v>
              </c:pt>
              <c:pt idx="3">
                <c:v>26.083872543863183</c:v>
              </c:pt>
              <c:pt idx="4">
                <c:v>18.286303995914817</c:v>
              </c:pt>
              <c:pt idx="5">
                <c:v>18.286756392145961</c:v>
              </c:pt>
              <c:pt idx="6">
                <c:v>26.02686576785575</c:v>
              </c:pt>
              <c:pt idx="7">
                <c:v>15.465316871023077</c:v>
              </c:pt>
              <c:pt idx="8">
                <c:v>11.538181194867146</c:v>
              </c:pt>
              <c:pt idx="9">
                <c:v>12.953574820785175</c:v>
              </c:pt>
              <c:pt idx="10">
                <c:v>7.721499742933621</c:v>
              </c:pt>
              <c:pt idx="11">
                <c:v>5.1296875590032842</c:v>
              </c:pt>
              <c:pt idx="12">
                <c:v>0.39161048842732349</c:v>
              </c:pt>
              <c:pt idx="13">
                <c:v>-1.363673915098301</c:v>
              </c:pt>
              <c:pt idx="14">
                <c:v>-4.4355285853972717</c:v>
              </c:pt>
              <c:pt idx="15">
                <c:v>-5.3143292027996143</c:v>
              </c:pt>
              <c:pt idx="16">
                <c:v>-4.471900238808681</c:v>
              </c:pt>
              <c:pt idx="17">
                <c:v>-4.4413399707162551</c:v>
              </c:pt>
              <c:pt idx="18">
                <c:v>-5.9875451216658</c:v>
              </c:pt>
              <c:pt idx="19">
                <c:v>-6.5758363776550626</c:v>
              </c:pt>
              <c:pt idx="20">
                <c:v>-6.6718852800938739</c:v>
              </c:pt>
              <c:pt idx="21">
                <c:v>-10.236854904359003</c:v>
              </c:pt>
              <c:pt idx="22">
                <c:v>-10.081139957697943</c:v>
              </c:pt>
              <c:pt idx="23">
                <c:v>-3.3575366933870043</c:v>
              </c:pt>
              <c:pt idx="24">
                <c:v>-5.4493369506379006</c:v>
              </c:pt>
              <c:pt idx="25">
                <c:v>-5.4288214046977377</c:v>
              </c:pt>
              <c:pt idx="26">
                <c:v>-6.7847053155105677</c:v>
              </c:pt>
            </c:numLit>
          </c:val>
          <c:smooth val="0"/>
        </c:ser>
        <c:ser>
          <c:idx val="1"/>
          <c:order val="1"/>
          <c:tx>
            <c:v>All TEC</c:v>
          </c:tx>
          <c:val>
            <c:numLit>
              <c:formatCode>General</c:formatCode>
              <c:ptCount val="27"/>
              <c:pt idx="0">
                <c:v>22.929789969271908</c:v>
              </c:pt>
              <c:pt idx="1">
                <c:v>20.290690504180233</c:v>
              </c:pt>
              <c:pt idx="2">
                <c:v>21.977638308672375</c:v>
              </c:pt>
              <c:pt idx="3">
                <c:v>27.737608955303024</c:v>
              </c:pt>
              <c:pt idx="4">
                <c:v>19.878842870033203</c:v>
              </c:pt>
              <c:pt idx="5">
                <c:v>19.9368654572773</c:v>
              </c:pt>
              <c:pt idx="6">
                <c:v>27.75637769213315</c:v>
              </c:pt>
              <c:pt idx="7">
                <c:v>16.907265467178242</c:v>
              </c:pt>
              <c:pt idx="8">
                <c:v>12.438604183053874</c:v>
              </c:pt>
              <c:pt idx="9">
                <c:v>14.468727495923689</c:v>
              </c:pt>
              <c:pt idx="10">
                <c:v>8.6608046538488512</c:v>
              </c:pt>
              <c:pt idx="11">
                <c:v>6.0406456969753357</c:v>
              </c:pt>
              <c:pt idx="12">
                <c:v>1.0876720816304051</c:v>
              </c:pt>
              <c:pt idx="13">
                <c:v>-0.24804661886302171</c:v>
              </c:pt>
              <c:pt idx="14">
                <c:v>-3.8722596111431962</c:v>
              </c:pt>
              <c:pt idx="15">
                <c:v>-4.5100717386575262</c:v>
              </c:pt>
              <c:pt idx="16">
                <c:v>-4.3166375683247189</c:v>
              </c:pt>
              <c:pt idx="17">
                <c:v>-3.6366695798940394</c:v>
              </c:pt>
              <c:pt idx="18">
                <c:v>-4.4192002761943954</c:v>
              </c:pt>
              <c:pt idx="19">
                <c:v>-6.4227965701818164</c:v>
              </c:pt>
              <c:pt idx="20">
                <c:v>-6.3426196994408048</c:v>
              </c:pt>
              <c:pt idx="21">
                <c:v>-10.848476175330887</c:v>
              </c:pt>
              <c:pt idx="22">
                <c:v>-9.9604723622658486</c:v>
              </c:pt>
              <c:pt idx="23">
                <c:v>-3.1985607645282128</c:v>
              </c:pt>
              <c:pt idx="24">
                <c:v>-5.1901227975444604</c:v>
              </c:pt>
              <c:pt idx="25">
                <c:v>-5.3746992045785973</c:v>
              </c:pt>
              <c:pt idx="26">
                <c:v>-7.1977289200881698</c:v>
              </c:pt>
            </c:numLit>
          </c:val>
          <c:smooth val="0"/>
        </c:ser>
        <c:ser>
          <c:idx val="2"/>
          <c:order val="2"/>
          <c:tx>
            <c:v>Sustained Coal</c:v>
          </c:tx>
          <c:val>
            <c:numLit>
              <c:formatCode>General</c:formatCode>
              <c:ptCount val="27"/>
              <c:pt idx="0">
                <c:v>21.146272444007408</c:v>
              </c:pt>
              <c:pt idx="1">
                <c:v>18.435255102803872</c:v>
              </c:pt>
              <c:pt idx="2">
                <c:v>20.746011096897313</c:v>
              </c:pt>
              <c:pt idx="3">
                <c:v>26.479449802675276</c:v>
              </c:pt>
              <c:pt idx="4">
                <c:v>18.724057359036458</c:v>
              </c:pt>
              <c:pt idx="5">
                <c:v>18.856576765813138</c:v>
              </c:pt>
              <c:pt idx="6">
                <c:v>26.732821617116766</c:v>
              </c:pt>
              <c:pt idx="7">
                <c:v>15.951018118461807</c:v>
              </c:pt>
              <c:pt idx="8">
                <c:v>11.739157132039953</c:v>
              </c:pt>
              <c:pt idx="9">
                <c:v>13.455912407666467</c:v>
              </c:pt>
              <c:pt idx="10">
                <c:v>7.7240544366214534</c:v>
              </c:pt>
              <c:pt idx="11">
                <c:v>5.2790475518446103</c:v>
              </c:pt>
              <c:pt idx="12">
                <c:v>0.50255616802129222</c:v>
              </c:pt>
              <c:pt idx="13">
                <c:v>-0.76884204808492429</c:v>
              </c:pt>
              <c:pt idx="14">
                <c:v>-4.4318688820280148</c:v>
              </c:pt>
              <c:pt idx="15">
                <c:v>-4.9933417021644093</c:v>
              </c:pt>
              <c:pt idx="16">
                <c:v>-4.6386937542890312</c:v>
              </c:pt>
              <c:pt idx="17">
                <c:v>-4.4522696255378644</c:v>
              </c:pt>
              <c:pt idx="18">
                <c:v>-5.1015431612841828</c:v>
              </c:pt>
              <c:pt idx="19">
                <c:v>-6.2565420617380125</c:v>
              </c:pt>
              <c:pt idx="20">
                <c:v>-6.2819735639626577</c:v>
              </c:pt>
              <c:pt idx="21">
                <c:v>-10.610505296377251</c:v>
              </c:pt>
              <c:pt idx="22">
                <c:v>-10.170738347603404</c:v>
              </c:pt>
              <c:pt idx="23">
                <c:v>-3.4301931848832812</c:v>
              </c:pt>
              <c:pt idx="24">
                <c:v>-5.4585767106372902</c:v>
              </c:pt>
              <c:pt idx="25">
                <c:v>-5.4790656813498755</c:v>
              </c:pt>
              <c:pt idx="26">
                <c:v>-7.1731825317229649</c:v>
              </c:pt>
            </c:numLit>
          </c:val>
          <c:smooth val="0"/>
        </c:ser>
        <c:ser>
          <c:idx val="3"/>
          <c:order val="3"/>
          <c:tx>
            <c:v>Accelerated Wind</c:v>
          </c:tx>
          <c:val>
            <c:numLit>
              <c:formatCode>General</c:formatCode>
              <c:ptCount val="27"/>
              <c:pt idx="0">
                <c:v>20.929773675151942</c:v>
              </c:pt>
              <c:pt idx="1">
                <c:v>18.20263777525993</c:v>
              </c:pt>
              <c:pt idx="2">
                <c:v>20.503413599631862</c:v>
              </c:pt>
              <c:pt idx="3">
                <c:v>26.233102494254297</c:v>
              </c:pt>
              <c:pt idx="4">
                <c:v>18.452427782901658</c:v>
              </c:pt>
              <c:pt idx="5">
                <c:v>18.461100418868391</c:v>
              </c:pt>
              <c:pt idx="6">
                <c:v>26.226224671488843</c:v>
              </c:pt>
              <c:pt idx="7">
                <c:v>15.621875242940531</c:v>
              </c:pt>
              <c:pt idx="8">
                <c:v>11.676983322432546</c:v>
              </c:pt>
              <c:pt idx="9">
                <c:v>13.129324343072311</c:v>
              </c:pt>
              <c:pt idx="10">
                <c:v>7.8922850049431474</c:v>
              </c:pt>
              <c:pt idx="11">
                <c:v>5.3322839547135832</c:v>
              </c:pt>
              <c:pt idx="12">
                <c:v>0.50539610479731945</c:v>
              </c:pt>
              <c:pt idx="13">
                <c:v>-0.95864700597852259</c:v>
              </c:pt>
              <c:pt idx="14">
                <c:v>-4.3150692654661311</c:v>
              </c:pt>
              <c:pt idx="15">
                <c:v>-5.0712696319921911</c:v>
              </c:pt>
              <c:pt idx="16">
                <c:v>-4.4371257161819875</c:v>
              </c:pt>
              <c:pt idx="17">
                <c:v>-4.392704343557007</c:v>
              </c:pt>
              <c:pt idx="18">
                <c:v>-5.5891198951794614</c:v>
              </c:pt>
              <c:pt idx="19">
                <c:v>-6.1692956166149466</c:v>
              </c:pt>
              <c:pt idx="20">
                <c:v>-6.1513772690340254</c:v>
              </c:pt>
              <c:pt idx="21">
                <c:v>-10.33358276233778</c:v>
              </c:pt>
              <c:pt idx="22">
                <c:v>-10.132412025816542</c:v>
              </c:pt>
              <c:pt idx="23">
                <c:v>-3.3379178472225037</c:v>
              </c:pt>
              <c:pt idx="24">
                <c:v>-5.4014699001058446</c:v>
              </c:pt>
              <c:pt idx="25">
                <c:v>-5.3183175635290958</c:v>
              </c:pt>
              <c:pt idx="26">
                <c:v>-6.6358466537691196</c:v>
              </c:pt>
            </c:numLit>
          </c:val>
          <c:smooth val="0"/>
        </c:ser>
        <c:dLbls>
          <c:showLegendKey val="0"/>
          <c:showVal val="0"/>
          <c:showCatName val="0"/>
          <c:showSerName val="0"/>
          <c:showPercent val="0"/>
          <c:showBubbleSize val="0"/>
        </c:dLbls>
        <c:marker val="1"/>
        <c:smooth val="0"/>
        <c:axId val="258590208"/>
        <c:axId val="258592128"/>
      </c:lineChart>
      <c:catAx>
        <c:axId val="258590208"/>
        <c:scaling>
          <c:orientation val="minMax"/>
        </c:scaling>
        <c:delete val="0"/>
        <c:axPos val="b"/>
        <c:title>
          <c:tx>
            <c:rich>
              <a:bodyPr/>
              <a:lstStyle/>
              <a:p>
                <a:pPr>
                  <a:defRPr/>
                </a:pPr>
                <a:r>
                  <a:rPr lang="en-US"/>
                  <a:t>Zone</a:t>
                </a:r>
              </a:p>
            </c:rich>
          </c:tx>
          <c:overlay val="0"/>
        </c:title>
        <c:majorTickMark val="out"/>
        <c:minorTickMark val="none"/>
        <c:tickLblPos val="nextTo"/>
        <c:crossAx val="258592128"/>
        <c:crosses val="autoZero"/>
        <c:auto val="1"/>
        <c:lblAlgn val="ctr"/>
        <c:lblOffset val="100"/>
        <c:noMultiLvlLbl val="0"/>
      </c:catAx>
      <c:valAx>
        <c:axId val="258592128"/>
        <c:scaling>
          <c:orientation val="minMax"/>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5859020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2019/20 HH Demand Tariffs</a:t>
            </a:r>
            <a:endParaRPr lang="en-GB">
              <a:effectLst/>
            </a:endParaRPr>
          </a:p>
        </c:rich>
      </c:tx>
      <c:overlay val="1"/>
    </c:title>
    <c:autoTitleDeleted val="0"/>
    <c:plotArea>
      <c:layout>
        <c:manualLayout>
          <c:layoutTarget val="inner"/>
          <c:xMode val="edge"/>
          <c:yMode val="edge"/>
          <c:x val="0.13958245677305603"/>
          <c:y val="4.2970558271059923E-2"/>
          <c:w val="0.85278395544068442"/>
          <c:h val="0.76686181931106068"/>
        </c:manualLayout>
      </c:layout>
      <c:lineChart>
        <c:grouping val="standard"/>
        <c:varyColors val="0"/>
        <c:ser>
          <c:idx val="0"/>
          <c:order val="0"/>
          <c:tx>
            <c:v>Base Case</c:v>
          </c:tx>
          <c:val>
            <c:numLit>
              <c:formatCode>General</c:formatCode>
              <c:ptCount val="14"/>
              <c:pt idx="0">
                <c:v>54.740663633673748</c:v>
              </c:pt>
              <c:pt idx="1">
                <c:v>37.979605077876904</c:v>
              </c:pt>
              <c:pt idx="2">
                <c:v>49.481122928490301</c:v>
              </c:pt>
              <c:pt idx="3">
                <c:v>56.625403471864708</c:v>
              </c:pt>
              <c:pt idx="4">
                <c:v>56.482774708304582</c:v>
              </c:pt>
              <c:pt idx="5">
                <c:v>57.958390326091489</c:v>
              </c:pt>
              <c:pt idx="6">
                <c:v>59.986057688793679</c:v>
              </c:pt>
              <c:pt idx="7">
                <c:v>61.268953758135481</c:v>
              </c:pt>
              <c:pt idx="8">
                <c:v>61.445518251242348</c:v>
              </c:pt>
              <c:pt idx="9">
                <c:v>57.144757332846488</c:v>
              </c:pt>
              <c:pt idx="10">
                <c:v>63.934148435725788</c:v>
              </c:pt>
              <c:pt idx="11">
                <c:v>66.800929739907502</c:v>
              </c:pt>
              <c:pt idx="12">
                <c:v>64.635693324328017</c:v>
              </c:pt>
              <c:pt idx="13">
                <c:v>64.289201086774909</c:v>
              </c:pt>
            </c:numLit>
          </c:val>
          <c:smooth val="0"/>
        </c:ser>
        <c:ser>
          <c:idx val="1"/>
          <c:order val="1"/>
          <c:tx>
            <c:v>All TEC</c:v>
          </c:tx>
          <c:val>
            <c:numLit>
              <c:formatCode>General</c:formatCode>
              <c:ptCount val="14"/>
              <c:pt idx="0">
                <c:v>55.523589041902476</c:v>
              </c:pt>
              <c:pt idx="1">
                <c:v>38.739359946590199</c:v>
              </c:pt>
              <c:pt idx="2">
                <c:v>49.635136890875003</c:v>
              </c:pt>
              <c:pt idx="3">
                <c:v>56.131005173211001</c:v>
              </c:pt>
              <c:pt idx="4">
                <c:v>55.897866138678225</c:v>
              </c:pt>
              <c:pt idx="5">
                <c:v>57.246599613992707</c:v>
              </c:pt>
              <c:pt idx="6">
                <c:v>59.365863434656319</c:v>
              </c:pt>
              <c:pt idx="7">
                <c:v>60.982784321334961</c:v>
              </c:pt>
              <c:pt idx="8">
                <c:v>60.775320437402989</c:v>
              </c:pt>
              <c:pt idx="9">
                <c:v>59.969695717425637</c:v>
              </c:pt>
              <c:pt idx="10">
                <c:v>63.709980238888811</c:v>
              </c:pt>
              <c:pt idx="11">
                <c:v>66.334893822334962</c:v>
              </c:pt>
              <c:pt idx="12">
                <c:v>64.950968369532731</c:v>
              </c:pt>
              <c:pt idx="13">
                <c:v>67.090772103325264</c:v>
              </c:pt>
            </c:numLit>
          </c:val>
          <c:smooth val="0"/>
        </c:ser>
        <c:ser>
          <c:idx val="2"/>
          <c:order val="2"/>
          <c:tx>
            <c:v>Sustained Coal</c:v>
          </c:tx>
          <c:val>
            <c:numLit>
              <c:formatCode>General</c:formatCode>
              <c:ptCount val="14"/>
              <c:pt idx="0">
                <c:v>54.819323904933221</c:v>
              </c:pt>
              <c:pt idx="1">
                <c:v>38.138842440629745</c:v>
              </c:pt>
              <c:pt idx="2">
                <c:v>49.470486628481268</c:v>
              </c:pt>
              <c:pt idx="3">
                <c:v>56.46500492087781</c:v>
              </c:pt>
              <c:pt idx="4">
                <c:v>56.133661340824368</c:v>
              </c:pt>
              <c:pt idx="5">
                <c:v>57.883311421609982</c:v>
              </c:pt>
              <c:pt idx="6">
                <c:v>59.594721162812739</c:v>
              </c:pt>
              <c:pt idx="7">
                <c:v>61.282367641739256</c:v>
              </c:pt>
              <c:pt idx="8">
                <c:v>61.109821584182178</c:v>
              </c:pt>
              <c:pt idx="9">
                <c:v>57.983833819200413</c:v>
              </c:pt>
              <c:pt idx="10">
                <c:v>63.883892887785919</c:v>
              </c:pt>
              <c:pt idx="11">
                <c:v>66.55082638799125</c:v>
              </c:pt>
              <c:pt idx="12">
                <c:v>64.923696300569944</c:v>
              </c:pt>
              <c:pt idx="13">
                <c:v>65.744065563870194</c:v>
              </c:pt>
            </c:numLit>
          </c:val>
          <c:smooth val="0"/>
        </c:ser>
        <c:ser>
          <c:idx val="3"/>
          <c:order val="3"/>
          <c:tx>
            <c:v>Accelerated Wind</c:v>
          </c:tx>
          <c:val>
            <c:numLit>
              <c:formatCode>General</c:formatCode>
              <c:ptCount val="14"/>
              <c:pt idx="0">
                <c:v>54.745266014100402</c:v>
              </c:pt>
              <c:pt idx="1">
                <c:v>37.988038315458958</c:v>
              </c:pt>
              <c:pt idx="2">
                <c:v>49.484083710052637</c:v>
              </c:pt>
              <c:pt idx="3">
                <c:v>56.626074217558063</c:v>
              </c:pt>
              <c:pt idx="4">
                <c:v>56.483510289642659</c:v>
              </c:pt>
              <c:pt idx="5">
                <c:v>57.957287383384468</c:v>
              </c:pt>
              <c:pt idx="6">
                <c:v>59.986330487416652</c:v>
              </c:pt>
              <c:pt idx="7">
                <c:v>61.268719841076773</c:v>
              </c:pt>
              <c:pt idx="8">
                <c:v>61.445948663801715</c:v>
              </c:pt>
              <c:pt idx="9">
                <c:v>57.144868680886717</c:v>
              </c:pt>
              <c:pt idx="10">
                <c:v>63.934480833852739</c:v>
              </c:pt>
              <c:pt idx="11">
                <c:v>66.80130673529986</c:v>
              </c:pt>
              <c:pt idx="12">
                <c:v>64.635944693031078</c:v>
              </c:pt>
              <c:pt idx="13">
                <c:v>64.289375851481395</c:v>
              </c:pt>
            </c:numLit>
          </c:val>
          <c:smooth val="0"/>
        </c:ser>
        <c:dLbls>
          <c:showLegendKey val="0"/>
          <c:showVal val="0"/>
          <c:showCatName val="0"/>
          <c:showSerName val="0"/>
          <c:showPercent val="0"/>
          <c:showBubbleSize val="0"/>
        </c:dLbls>
        <c:marker val="1"/>
        <c:smooth val="0"/>
        <c:axId val="258955904"/>
        <c:axId val="258974080"/>
      </c:lineChart>
      <c:catAx>
        <c:axId val="258955904"/>
        <c:scaling>
          <c:orientation val="minMax"/>
        </c:scaling>
        <c:delete val="0"/>
        <c:axPos val="b"/>
        <c:majorTickMark val="out"/>
        <c:minorTickMark val="none"/>
        <c:tickLblPos val="nextTo"/>
        <c:crossAx val="258974080"/>
        <c:crosses val="autoZero"/>
        <c:auto val="1"/>
        <c:lblAlgn val="ctr"/>
        <c:lblOffset val="100"/>
        <c:noMultiLvlLbl val="0"/>
      </c:catAx>
      <c:valAx>
        <c:axId val="258974080"/>
        <c:scaling>
          <c:orientation val="minMax"/>
        </c:scaling>
        <c:delete val="0"/>
        <c:axPos val="l"/>
        <c:majorGridlines/>
        <c:title>
          <c:tx>
            <c:rich>
              <a:bodyPr rot="-5400000" vert="horz"/>
              <a:lstStyle/>
              <a:p>
                <a:pPr>
                  <a:defRPr/>
                </a:pPr>
                <a:r>
                  <a:rPr lang="en-US"/>
                  <a:t>£/kW</a:t>
                </a:r>
              </a:p>
            </c:rich>
          </c:tx>
          <c:layout>
            <c:manualLayout>
              <c:xMode val="edge"/>
              <c:yMode val="edge"/>
              <c:x val="5.0890585241730284E-3"/>
              <c:y val="0.36983625402005205"/>
            </c:manualLayout>
          </c:layout>
          <c:overlay val="0"/>
        </c:title>
        <c:numFmt formatCode="&quot;£&quot;#,##0.00" sourceLinked="0"/>
        <c:majorTickMark val="out"/>
        <c:minorTickMark val="none"/>
        <c:tickLblPos val="nextTo"/>
        <c:crossAx val="25895590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2019/20 NHH Demand Tariffs</a:t>
            </a:r>
          </a:p>
        </c:rich>
      </c:tx>
      <c:overlay val="1"/>
    </c:title>
    <c:autoTitleDeleted val="0"/>
    <c:plotArea>
      <c:layout>
        <c:manualLayout>
          <c:layoutTarget val="inner"/>
          <c:xMode val="edge"/>
          <c:yMode val="edge"/>
          <c:x val="0.14212698603514254"/>
          <c:y val="2.0215378210836521E-2"/>
          <c:w val="0.82988319208190575"/>
          <c:h val="0.8203327026298094"/>
        </c:manualLayout>
      </c:layout>
      <c:lineChart>
        <c:grouping val="standard"/>
        <c:varyColors val="0"/>
        <c:ser>
          <c:idx val="0"/>
          <c:order val="0"/>
          <c:tx>
            <c:v>Base Case</c:v>
          </c:tx>
          <c:val>
            <c:numLit>
              <c:formatCode>General</c:formatCode>
              <c:ptCount val="14"/>
              <c:pt idx="0">
                <c:v>13.594693634606816</c:v>
              </c:pt>
              <c:pt idx="1">
                <c:v>5.4317641042586473</c:v>
              </c:pt>
              <c:pt idx="2">
                <c:v>7.8388022106747659</c:v>
              </c:pt>
              <c:pt idx="3">
                <c:v>7.2243802573338103</c:v>
              </c:pt>
              <c:pt idx="4">
                <c:v>7.3545654229267861</c:v>
              </c:pt>
              <c:pt idx="5">
                <c:v>8.3263479717368938</c:v>
              </c:pt>
              <c:pt idx="6">
                <c:v>7.5728771789504927</c:v>
              </c:pt>
              <c:pt idx="7">
                <c:v>7.6795357776960085</c:v>
              </c:pt>
              <c:pt idx="8">
                <c:v>8.8607925053290835</c:v>
              </c:pt>
              <c:pt idx="9">
                <c:v>7.0082504454653742</c:v>
              </c:pt>
              <c:pt idx="10">
                <c:v>9.2079856564148237</c:v>
              </c:pt>
              <c:pt idx="11">
                <c:v>5.472438798065669</c:v>
              </c:pt>
              <c:pt idx="12">
                <c:v>8.3195538731093084</c:v>
              </c:pt>
              <c:pt idx="13">
                <c:v>9.3953191750547003</c:v>
              </c:pt>
            </c:numLit>
          </c:val>
          <c:smooth val="0"/>
        </c:ser>
        <c:ser>
          <c:idx val="1"/>
          <c:order val="1"/>
          <c:tx>
            <c:v>All TEC</c:v>
          </c:tx>
          <c:val>
            <c:numLit>
              <c:formatCode>General</c:formatCode>
              <c:ptCount val="14"/>
              <c:pt idx="0">
                <c:v>13.789863517188623</c:v>
              </c:pt>
              <c:pt idx="1">
                <c:v>5.5405074128384584</c:v>
              </c:pt>
              <c:pt idx="2">
                <c:v>7.8631456648265026</c:v>
              </c:pt>
              <c:pt idx="3">
                <c:v>7.1613958651737004</c:v>
              </c:pt>
              <c:pt idx="4">
                <c:v>7.2784726359067768</c:v>
              </c:pt>
              <c:pt idx="5">
                <c:v>8.2239704101248723</c:v>
              </c:pt>
              <c:pt idx="6">
                <c:v>7.4947006613405645</c:v>
              </c:pt>
              <c:pt idx="7">
                <c:v>7.6437528456360431</c:v>
              </c:pt>
              <c:pt idx="8">
                <c:v>8.7640267893626387</c:v>
              </c:pt>
              <c:pt idx="9">
                <c:v>7.3542643265629284</c:v>
              </c:pt>
              <c:pt idx="10">
                <c:v>9.1756341704912163</c:v>
              </c:pt>
              <c:pt idx="11">
                <c:v>5.4348155190146228</c:v>
              </c:pt>
              <c:pt idx="12">
                <c:v>8.3601409999697331</c:v>
              </c:pt>
              <c:pt idx="13">
                <c:v>9.8050644447267779</c:v>
              </c:pt>
            </c:numLit>
          </c:val>
          <c:smooth val="0"/>
        </c:ser>
        <c:ser>
          <c:idx val="2"/>
          <c:order val="2"/>
          <c:tx>
            <c:v>Sustained Coal</c:v>
          </c:tx>
          <c:val>
            <c:numLit>
              <c:formatCode>General</c:formatCode>
              <c:ptCount val="14"/>
              <c:pt idx="0">
                <c:v>13.614267848251361</c:v>
              </c:pt>
              <c:pt idx="1">
                <c:v>5.4545574094208114</c:v>
              </c:pt>
              <c:pt idx="2">
                <c:v>7.8370949259756726</c:v>
              </c:pt>
              <c:pt idx="3">
                <c:v>7.2039399912393751</c:v>
              </c:pt>
              <c:pt idx="4">
                <c:v>7.3091371438973267</c:v>
              </c:pt>
              <c:pt idx="5">
                <c:v>8.315546975550042</c:v>
              </c:pt>
              <c:pt idx="6">
                <c:v>7.5235277705304391</c:v>
              </c:pt>
              <c:pt idx="7">
                <c:v>7.6812233077208791</c:v>
              </c:pt>
              <c:pt idx="8">
                <c:v>8.8123378646864321</c:v>
              </c:pt>
              <c:pt idx="9">
                <c:v>7.1110168076474274</c:v>
              </c:pt>
              <c:pt idx="10">
                <c:v>9.2007354541757671</c:v>
              </c:pt>
              <c:pt idx="11">
                <c:v>5.4521507768703099</c:v>
              </c:pt>
              <c:pt idx="12">
                <c:v>8.3566058229478912</c:v>
              </c:pt>
              <c:pt idx="13">
                <c:v>9.6081198192990431</c:v>
              </c:pt>
            </c:numLit>
          </c:val>
          <c:smooth val="0"/>
        </c:ser>
        <c:ser>
          <c:idx val="3"/>
          <c:order val="3"/>
          <c:tx>
            <c:v>Accelerated Wind</c:v>
          </c:tx>
          <c:val>
            <c:numLit>
              <c:formatCode>General</c:formatCode>
              <c:ptCount val="14"/>
              <c:pt idx="0">
                <c:v>13.595730433865898</c:v>
              </c:pt>
              <c:pt idx="1">
                <c:v>5.4329638175227393</c:v>
              </c:pt>
              <c:pt idx="2">
                <c:v>7.8392491155017661</c:v>
              </c:pt>
              <c:pt idx="3">
                <c:v>7.2244735962769395</c:v>
              </c:pt>
              <c:pt idx="4">
                <c:v>7.3546663428585388</c:v>
              </c:pt>
              <c:pt idx="5">
                <c:v>8.3261810582348765</c:v>
              </c:pt>
              <c:pt idx="6">
                <c:v>7.5729207614271017</c:v>
              </c:pt>
              <c:pt idx="7">
                <c:v>7.6795165694413132</c:v>
              </c:pt>
              <c:pt idx="8">
                <c:v>8.8608457424211906</c:v>
              </c:pt>
              <c:pt idx="9">
                <c:v>7.008276889323124</c:v>
              </c:pt>
              <c:pt idx="10">
                <c:v>9.2080248731247352</c:v>
              </c:pt>
              <c:pt idx="11">
                <c:v>5.4725231092497895</c:v>
              </c:pt>
              <c:pt idx="12">
                <c:v>8.3195928933071652</c:v>
              </c:pt>
              <c:pt idx="13">
                <c:v>9.3953339192257985</c:v>
              </c:pt>
            </c:numLit>
          </c:val>
          <c:smooth val="0"/>
        </c:ser>
        <c:dLbls>
          <c:showLegendKey val="0"/>
          <c:showVal val="0"/>
          <c:showCatName val="0"/>
          <c:showSerName val="0"/>
          <c:showPercent val="0"/>
          <c:showBubbleSize val="0"/>
        </c:dLbls>
        <c:marker val="1"/>
        <c:smooth val="0"/>
        <c:axId val="258997632"/>
        <c:axId val="258999808"/>
      </c:lineChart>
      <c:catAx>
        <c:axId val="258997632"/>
        <c:scaling>
          <c:orientation val="minMax"/>
        </c:scaling>
        <c:delete val="0"/>
        <c:axPos val="b"/>
        <c:title>
          <c:tx>
            <c:rich>
              <a:bodyPr/>
              <a:lstStyle/>
              <a:p>
                <a:pPr>
                  <a:defRPr/>
                </a:pPr>
                <a:r>
                  <a:rPr lang="en-US"/>
                  <a:t>Zone</a:t>
                </a:r>
              </a:p>
            </c:rich>
          </c:tx>
          <c:layout>
            <c:manualLayout>
              <c:xMode val="edge"/>
              <c:yMode val="edge"/>
              <c:x val="0.52328344453126563"/>
              <c:y val="0.90365912378639124"/>
            </c:manualLayout>
          </c:layout>
          <c:overlay val="0"/>
        </c:title>
        <c:majorTickMark val="out"/>
        <c:minorTickMark val="none"/>
        <c:tickLblPos val="nextTo"/>
        <c:crossAx val="258999808"/>
        <c:crosses val="autoZero"/>
        <c:auto val="1"/>
        <c:lblAlgn val="ctr"/>
        <c:lblOffset val="100"/>
        <c:noMultiLvlLbl val="0"/>
      </c:catAx>
      <c:valAx>
        <c:axId val="258999808"/>
        <c:scaling>
          <c:orientation val="minMax"/>
          <c:max val="20"/>
        </c:scaling>
        <c:delete val="0"/>
        <c:axPos val="l"/>
        <c:majorGridlines/>
        <c:title>
          <c:tx>
            <c:rich>
              <a:bodyPr rot="-5400000" vert="horz"/>
              <a:lstStyle/>
              <a:p>
                <a:pPr>
                  <a:defRPr/>
                </a:pPr>
                <a:r>
                  <a:rPr lang="en-US"/>
                  <a:t>£/kW</a:t>
                </a:r>
              </a:p>
            </c:rich>
          </c:tx>
          <c:layout>
            <c:manualLayout>
              <c:xMode val="edge"/>
              <c:yMode val="edge"/>
              <c:x val="2.5445292620865142E-3"/>
              <c:y val="0.38859292600006157"/>
            </c:manualLayout>
          </c:layout>
          <c:overlay val="0"/>
        </c:title>
        <c:numFmt formatCode="&quot;£&quot;#,##0.00" sourceLinked="0"/>
        <c:majorTickMark val="out"/>
        <c:minorTickMark val="none"/>
        <c:tickLblPos val="nextTo"/>
        <c:crossAx val="258997632"/>
        <c:crosses val="autoZero"/>
        <c:crossBetween val="between"/>
      </c:valAx>
    </c:plotArea>
    <c:legend>
      <c:legendPos val="b"/>
      <c:layout>
        <c:manualLayout>
          <c:xMode val="edge"/>
          <c:yMode val="edge"/>
          <c:x val="4.9999999999999996E-2"/>
          <c:y val="0.94009803292491489"/>
          <c:w val="0.9"/>
          <c:h val="5.9901967075085022E-2"/>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2020/21 Peak 80%</a:t>
            </a:r>
          </a:p>
        </c:rich>
      </c:tx>
      <c:overlay val="0"/>
    </c:title>
    <c:autoTitleDeleted val="0"/>
    <c:plotArea>
      <c:layout>
        <c:manualLayout>
          <c:layoutTarget val="inner"/>
          <c:xMode val="edge"/>
          <c:yMode val="edge"/>
          <c:x val="0.13989071900236177"/>
          <c:y val="0.11507437048533768"/>
          <c:w val="0.83562402779786082"/>
          <c:h val="0.74991670336940142"/>
        </c:manualLayout>
      </c:layout>
      <c:lineChart>
        <c:grouping val="standard"/>
        <c:varyColors val="0"/>
        <c:ser>
          <c:idx val="0"/>
          <c:order val="0"/>
          <c:tx>
            <c:v>Base Case</c:v>
          </c:tx>
          <c:val>
            <c:numLit>
              <c:formatCode>General</c:formatCode>
              <c:ptCount val="27"/>
              <c:pt idx="0">
                <c:v>26.595924523786532</c:v>
              </c:pt>
              <c:pt idx="1">
                <c:v>22.217728757191303</c:v>
              </c:pt>
              <c:pt idx="2">
                <c:v>25.238104900199662</c:v>
              </c:pt>
              <c:pt idx="3">
                <c:v>31.148504009822272</c:v>
              </c:pt>
              <c:pt idx="4">
                <c:v>24.251802841770957</c:v>
              </c:pt>
              <c:pt idx="5">
                <c:v>24.753357256145996</c:v>
              </c:pt>
              <c:pt idx="6">
                <c:v>31.822192526260789</c:v>
              </c:pt>
              <c:pt idx="7">
                <c:v>20.835031195888714</c:v>
              </c:pt>
              <c:pt idx="8">
                <c:v>13.531587954515018</c:v>
              </c:pt>
              <c:pt idx="9">
                <c:v>16.978609359164093</c:v>
              </c:pt>
              <c:pt idx="10">
                <c:v>13.366507940742522</c:v>
              </c:pt>
              <c:pt idx="11">
                <c:v>7.2160972493688966</c:v>
              </c:pt>
              <c:pt idx="12">
                <c:v>6.2675927068289248</c:v>
              </c:pt>
              <c:pt idx="13">
                <c:v>-6.052830788718655E-2</c:v>
              </c:pt>
              <c:pt idx="14">
                <c:v>-0.96380490280677389</c:v>
              </c:pt>
              <c:pt idx="15">
                <c:v>-3.1981280641563359</c:v>
              </c:pt>
              <c:pt idx="16">
                <c:v>-4.0650775817858822</c:v>
              </c:pt>
              <c:pt idx="17">
                <c:v>-4.4422385658199763</c:v>
              </c:pt>
              <c:pt idx="18">
                <c:v>-2.1417184847830244</c:v>
              </c:pt>
              <c:pt idx="19">
                <c:v>-2.606009505393736E-2</c:v>
              </c:pt>
              <c:pt idx="20">
                <c:v>-3.3007214667099283</c:v>
              </c:pt>
              <c:pt idx="21">
                <c:v>-8.1087693904076392</c:v>
              </c:pt>
              <c:pt idx="22">
                <c:v>-16.38756916528725</c:v>
              </c:pt>
              <c:pt idx="23">
                <c:v>-7.7550728518437282</c:v>
              </c:pt>
              <c:pt idx="24">
                <c:v>-9.4411262744714364</c:v>
              </c:pt>
              <c:pt idx="25">
                <c:v>-8.1067634781376867</c:v>
              </c:pt>
              <c:pt idx="26">
                <c:v>-9.1539337922485533</c:v>
              </c:pt>
            </c:numLit>
          </c:val>
          <c:smooth val="0"/>
        </c:ser>
        <c:ser>
          <c:idx val="1"/>
          <c:order val="1"/>
          <c:tx>
            <c:v>All TEC</c:v>
          </c:tx>
          <c:val>
            <c:numLit>
              <c:formatCode>General</c:formatCode>
              <c:ptCount val="27"/>
              <c:pt idx="0">
                <c:v>30.55258810637768</c:v>
              </c:pt>
              <c:pt idx="1">
                <c:v>25.98873392315754</c:v>
              </c:pt>
              <c:pt idx="2">
                <c:v>27.296884456669456</c:v>
              </c:pt>
              <c:pt idx="3">
                <c:v>33.261957086338832</c:v>
              </c:pt>
              <c:pt idx="4">
                <c:v>26.281315718079856</c:v>
              </c:pt>
              <c:pt idx="5">
                <c:v>26.789459128646651</c:v>
              </c:pt>
              <c:pt idx="6">
                <c:v>36.50542635555955</c:v>
              </c:pt>
              <c:pt idx="7">
                <c:v>22.72165477696198</c:v>
              </c:pt>
              <c:pt idx="8">
                <c:v>15.118057249031516</c:v>
              </c:pt>
              <c:pt idx="9">
                <c:v>18.161287027467527</c:v>
              </c:pt>
              <c:pt idx="10">
                <c:v>14.259853773257912</c:v>
              </c:pt>
              <c:pt idx="11">
                <c:v>8.7824104322306695</c:v>
              </c:pt>
              <c:pt idx="12">
                <c:v>6.7084788213918829</c:v>
              </c:pt>
              <c:pt idx="13">
                <c:v>1.2093927955606638</c:v>
              </c:pt>
              <c:pt idx="14">
                <c:v>-0.43914958423263695</c:v>
              </c:pt>
              <c:pt idx="15">
                <c:v>-2.2065254133469168</c:v>
              </c:pt>
              <c:pt idx="16">
                <c:v>-3.6012762173543083</c:v>
              </c:pt>
              <c:pt idx="17">
                <c:v>-3.7336413499560761</c:v>
              </c:pt>
              <c:pt idx="18">
                <c:v>-1.8759270253093323</c:v>
              </c:pt>
              <c:pt idx="19">
                <c:v>-2.9521838411357111</c:v>
              </c:pt>
              <c:pt idx="20">
                <c:v>-5.8616867716795094</c:v>
              </c:pt>
              <c:pt idx="21">
                <c:v>-10.123082220595199</c:v>
              </c:pt>
              <c:pt idx="22">
                <c:v>-16.24203764062927</c:v>
              </c:pt>
              <c:pt idx="23">
                <c:v>-7.5567159093022349</c:v>
              </c:pt>
              <c:pt idx="24">
                <c:v>-9.1818306898065032</c:v>
              </c:pt>
              <c:pt idx="25">
                <c:v>-10.722222259429376</c:v>
              </c:pt>
              <c:pt idx="26">
                <c:v>-12.795144162347373</c:v>
              </c:pt>
            </c:numLit>
          </c:val>
          <c:smooth val="0"/>
        </c:ser>
        <c:ser>
          <c:idx val="2"/>
          <c:order val="2"/>
          <c:tx>
            <c:v>Sustained Coal</c:v>
          </c:tx>
          <c:val>
            <c:numLit>
              <c:formatCode>General</c:formatCode>
              <c:ptCount val="27"/>
              <c:pt idx="0">
                <c:v>26.494677176916774</c:v>
              </c:pt>
              <c:pt idx="1">
                <c:v>22.535422087716263</c:v>
              </c:pt>
              <c:pt idx="2">
                <c:v>25.575217034842836</c:v>
              </c:pt>
              <c:pt idx="3">
                <c:v>31.493341460041961</c:v>
              </c:pt>
              <c:pt idx="4">
                <c:v>24.77710481410935</c:v>
              </c:pt>
              <c:pt idx="5">
                <c:v>25.182925542175411</c:v>
              </c:pt>
              <c:pt idx="6">
                <c:v>32.191718430148818</c:v>
              </c:pt>
              <c:pt idx="7">
                <c:v>21.208957704411525</c:v>
              </c:pt>
              <c:pt idx="8">
                <c:v>13.81229740484587</c:v>
              </c:pt>
              <c:pt idx="9">
                <c:v>17.340849630802602</c:v>
              </c:pt>
              <c:pt idx="10">
                <c:v>13.872964307894557</c:v>
              </c:pt>
              <c:pt idx="11">
                <c:v>7.6966582447216521</c:v>
              </c:pt>
              <c:pt idx="12">
                <c:v>6.839709462205585</c:v>
              </c:pt>
              <c:pt idx="13">
                <c:v>0.42268484656788896</c:v>
              </c:pt>
              <c:pt idx="14">
                <c:v>-0.41024563853472351</c:v>
              </c:pt>
              <c:pt idx="15">
                <c:v>-2.0502636737595918</c:v>
              </c:pt>
              <c:pt idx="16">
                <c:v>-3.6967768926567488</c:v>
              </c:pt>
              <c:pt idx="17">
                <c:v>-4.0499890128051863</c:v>
              </c:pt>
              <c:pt idx="18">
                <c:v>-2.0372506406951145</c:v>
              </c:pt>
              <c:pt idx="19">
                <c:v>-2.1896074514664172</c:v>
              </c:pt>
              <c:pt idx="20">
                <c:v>-4.7630725395347362</c:v>
              </c:pt>
              <c:pt idx="21">
                <c:v>-9.5405540899976842</c:v>
              </c:pt>
              <c:pt idx="22">
                <c:v>-16.26846019124234</c:v>
              </c:pt>
              <c:pt idx="23">
                <c:v>-7.7643187138986089</c:v>
              </c:pt>
              <c:pt idx="24">
                <c:v>-9.3208972037442379</c:v>
              </c:pt>
              <c:pt idx="25">
                <c:v>-8.9276155786542652</c:v>
              </c:pt>
              <c:pt idx="26">
                <c:v>-10.22687152401279</c:v>
              </c:pt>
            </c:numLit>
          </c:val>
          <c:smooth val="0"/>
        </c:ser>
        <c:ser>
          <c:idx val="3"/>
          <c:order val="3"/>
          <c:tx>
            <c:v>Accelerated Wind</c:v>
          </c:tx>
          <c:val>
            <c:numLit>
              <c:formatCode>General</c:formatCode>
              <c:ptCount val="27"/>
              <c:pt idx="0">
                <c:v>26.668483466427645</c:v>
              </c:pt>
              <c:pt idx="1">
                <c:v>22.2982438376904</c:v>
              </c:pt>
              <c:pt idx="2">
                <c:v>25.313018101313418</c:v>
              </c:pt>
              <c:pt idx="3">
                <c:v>31.224120937865351</c:v>
              </c:pt>
              <c:pt idx="4">
                <c:v>24.328711207898579</c:v>
              </c:pt>
              <c:pt idx="5">
                <c:v>24.830470038295047</c:v>
              </c:pt>
              <c:pt idx="6">
                <c:v>31.908574912510019</c:v>
              </c:pt>
              <c:pt idx="7">
                <c:v>20.901414380791344</c:v>
              </c:pt>
              <c:pt idx="8">
                <c:v>13.572698558535256</c:v>
              </c:pt>
              <c:pt idx="9">
                <c:v>17.052185446114109</c:v>
              </c:pt>
              <c:pt idx="10">
                <c:v>13.446695325278439</c:v>
              </c:pt>
              <c:pt idx="11">
                <c:v>7.2997761694902135</c:v>
              </c:pt>
              <c:pt idx="12">
                <c:v>6.3554341891788955</c:v>
              </c:pt>
              <c:pt idx="13">
                <c:v>2.9827477716023232E-2</c:v>
              </c:pt>
              <c:pt idx="14">
                <c:v>-0.86454752192695139</c:v>
              </c:pt>
              <c:pt idx="15">
                <c:v>-3.0372972427978415</c:v>
              </c:pt>
              <c:pt idx="16">
                <c:v>-4.0280084814844752</c:v>
              </c:pt>
              <c:pt idx="17">
                <c:v>-4.2000016474413666</c:v>
              </c:pt>
              <c:pt idx="18">
                <c:v>-2.0525116345735608</c:v>
              </c:pt>
              <c:pt idx="19">
                <c:v>6.0902120048851316E-2</c:v>
              </c:pt>
              <c:pt idx="20">
                <c:v>-3.2134257894978306</c:v>
              </c:pt>
              <c:pt idx="21">
                <c:v>-8.0058868061481459</c:v>
              </c:pt>
              <c:pt idx="22">
                <c:v>-16.277166309527516</c:v>
              </c:pt>
              <c:pt idx="23">
                <c:v>-7.6300368408487849</c:v>
              </c:pt>
              <c:pt idx="24">
                <c:v>-9.3495289217573401</c:v>
              </c:pt>
              <c:pt idx="25">
                <c:v>-8.0173430778591417</c:v>
              </c:pt>
              <c:pt idx="26">
                <c:v>-9.0636066994793563</c:v>
              </c:pt>
            </c:numLit>
          </c:val>
          <c:smooth val="0"/>
        </c:ser>
        <c:dLbls>
          <c:showLegendKey val="0"/>
          <c:showVal val="0"/>
          <c:showCatName val="0"/>
          <c:showSerName val="0"/>
          <c:showPercent val="0"/>
          <c:showBubbleSize val="0"/>
        </c:dLbls>
        <c:marker val="1"/>
        <c:smooth val="0"/>
        <c:axId val="259195648"/>
        <c:axId val="259197568"/>
      </c:lineChart>
      <c:catAx>
        <c:axId val="259195648"/>
        <c:scaling>
          <c:orientation val="minMax"/>
        </c:scaling>
        <c:delete val="0"/>
        <c:axPos val="b"/>
        <c:title>
          <c:tx>
            <c:rich>
              <a:bodyPr/>
              <a:lstStyle/>
              <a:p>
                <a:pPr>
                  <a:defRPr/>
                </a:pPr>
                <a:r>
                  <a:rPr lang="en-US"/>
                  <a:t>Zone</a:t>
                </a:r>
              </a:p>
            </c:rich>
          </c:tx>
          <c:overlay val="0"/>
        </c:title>
        <c:majorTickMark val="out"/>
        <c:minorTickMark val="none"/>
        <c:tickLblPos val="nextTo"/>
        <c:crossAx val="259197568"/>
        <c:crosses val="autoZero"/>
        <c:auto val="1"/>
        <c:lblAlgn val="ctr"/>
        <c:lblOffset val="100"/>
        <c:noMultiLvlLbl val="0"/>
      </c:catAx>
      <c:valAx>
        <c:axId val="259197568"/>
        <c:scaling>
          <c:orientation val="minMax"/>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5919564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2020/21 Intermittent</a:t>
            </a:r>
            <a:r>
              <a:rPr lang="en-GB" baseline="0"/>
              <a:t> 40%</a:t>
            </a:r>
            <a:endParaRPr lang="en-GB"/>
          </a:p>
        </c:rich>
      </c:tx>
      <c:overlay val="1"/>
    </c:title>
    <c:autoTitleDeleted val="0"/>
    <c:plotArea>
      <c:layout>
        <c:manualLayout>
          <c:layoutTarget val="inner"/>
          <c:xMode val="edge"/>
          <c:yMode val="edge"/>
          <c:x val="0.17393783991345638"/>
          <c:y val="0.10604885426875119"/>
          <c:w val="0.79561759534575172"/>
          <c:h val="0.73058103597212076"/>
        </c:manualLayout>
      </c:layout>
      <c:lineChart>
        <c:grouping val="standard"/>
        <c:varyColors val="0"/>
        <c:ser>
          <c:idx val="0"/>
          <c:order val="0"/>
          <c:tx>
            <c:v>Base Case</c:v>
          </c:tx>
          <c:val>
            <c:numLit>
              <c:formatCode>General</c:formatCode>
              <c:ptCount val="27"/>
              <c:pt idx="0">
                <c:v>19.75905406191486</c:v>
              </c:pt>
              <c:pt idx="1">
                <c:v>17.124923315657668</c:v>
              </c:pt>
              <c:pt idx="2">
                <c:v>18.851906158548893</c:v>
              </c:pt>
              <c:pt idx="3">
                <c:v>24.767564519304539</c:v>
              </c:pt>
              <c:pt idx="4">
                <c:v>16.99552477192502</c:v>
              </c:pt>
              <c:pt idx="5">
                <c:v>17.33466059192374</c:v>
              </c:pt>
              <c:pt idx="6">
                <c:v>25.477069805888636</c:v>
              </c:pt>
              <c:pt idx="7">
                <c:v>14.301594769370045</c:v>
              </c:pt>
              <c:pt idx="8">
                <c:v>9.9030147150491832</c:v>
              </c:pt>
              <c:pt idx="9">
                <c:v>11.744824782272342</c:v>
              </c:pt>
              <c:pt idx="10">
                <c:v>6.4474309031848449</c:v>
              </c:pt>
              <c:pt idx="11">
                <c:v>3.5199659470461775</c:v>
              </c:pt>
              <c:pt idx="12">
                <c:v>0.60125880522365627</c:v>
              </c:pt>
              <c:pt idx="13">
                <c:v>-3.2649669079248014</c:v>
              </c:pt>
              <c:pt idx="14">
                <c:v>-5.489043944881038</c:v>
              </c:pt>
              <c:pt idx="15">
                <c:v>-6.327956109055541</c:v>
              </c:pt>
              <c:pt idx="16">
                <c:v>-5.9265567883326744</c:v>
              </c:pt>
              <c:pt idx="17">
                <c:v>-6.0019125152384163</c:v>
              </c:pt>
              <c:pt idx="18">
                <c:v>-6.6803155470311699</c:v>
              </c:pt>
              <c:pt idx="19">
                <c:v>-7.5251740057767957</c:v>
              </c:pt>
              <c:pt idx="20">
                <c:v>-7.5269722121493139</c:v>
              </c:pt>
              <c:pt idx="21">
                <c:v>-11.853430520727304</c:v>
              </c:pt>
              <c:pt idx="22">
                <c:v>-11.790115833280717</c:v>
              </c:pt>
              <c:pt idx="23">
                <c:v>-4.6441486070619122</c:v>
              </c:pt>
              <c:pt idx="24">
                <c:v>-6.8347756820390355</c:v>
              </c:pt>
              <c:pt idx="25">
                <c:v>-6.6087448889770606</c:v>
              </c:pt>
              <c:pt idx="26">
                <c:v>-7.5951228409385312</c:v>
              </c:pt>
            </c:numLit>
          </c:val>
          <c:smooth val="0"/>
        </c:ser>
        <c:ser>
          <c:idx val="1"/>
          <c:order val="1"/>
          <c:tx>
            <c:v>All TEC</c:v>
          </c:tx>
          <c:val>
            <c:numLit>
              <c:formatCode>General</c:formatCode>
              <c:ptCount val="27"/>
              <c:pt idx="0">
                <c:v>21.600436164357387</c:v>
              </c:pt>
              <c:pt idx="1">
                <c:v>18.786602529580168</c:v>
              </c:pt>
              <c:pt idx="2">
                <c:v>19.654818634204407</c:v>
              </c:pt>
              <c:pt idx="3">
                <c:v>25.602739491788643</c:v>
              </c:pt>
              <c:pt idx="4">
                <c:v>17.815496584257303</c:v>
              </c:pt>
              <c:pt idx="5">
                <c:v>18.393326681906061</c:v>
              </c:pt>
              <c:pt idx="6">
                <c:v>29.349918434159331</c:v>
              </c:pt>
              <c:pt idx="7">
                <c:v>15.58417206489419</c:v>
              </c:pt>
              <c:pt idx="8">
                <c:v>10.383820199699912</c:v>
              </c:pt>
              <c:pt idx="9">
                <c:v>12.56432569274466</c:v>
              </c:pt>
              <c:pt idx="10">
                <c:v>7.0828879242155027</c:v>
              </c:pt>
              <c:pt idx="11">
                <c:v>4.3581693749104184</c:v>
              </c:pt>
              <c:pt idx="12">
                <c:v>0.97489329326296215</c:v>
              </c:pt>
              <c:pt idx="13">
                <c:v>-2.614528593068679</c:v>
              </c:pt>
              <c:pt idx="14">
                <c:v>-5.2140089298405101</c:v>
              </c:pt>
              <c:pt idx="15">
                <c:v>-5.7995378715794859</c:v>
              </c:pt>
              <c:pt idx="16">
                <c:v>-5.6929510749458334</c:v>
              </c:pt>
              <c:pt idx="17">
                <c:v>-5.1614874022199633</c:v>
              </c:pt>
              <c:pt idx="18">
                <c:v>-4.8110030373167598</c:v>
              </c:pt>
              <c:pt idx="19">
                <c:v>-7.9756519382819056</c:v>
              </c:pt>
              <c:pt idx="20">
                <c:v>-7.942317729174607</c:v>
              </c:pt>
              <c:pt idx="21">
                <c:v>-12.42243101126256</c:v>
              </c:pt>
              <c:pt idx="22">
                <c:v>-11.613320523515704</c:v>
              </c:pt>
              <c:pt idx="23">
                <c:v>-4.7220729286023788</c:v>
              </c:pt>
              <c:pt idx="24">
                <c:v>-6.6707266266447149</c:v>
              </c:pt>
              <c:pt idx="25">
                <c:v>-7.050953760244294</c:v>
              </c:pt>
              <c:pt idx="26">
                <c:v>-8.1206781395634433</c:v>
              </c:pt>
            </c:numLit>
          </c:val>
          <c:smooth val="0"/>
        </c:ser>
        <c:ser>
          <c:idx val="2"/>
          <c:order val="2"/>
          <c:tx>
            <c:v>Sustained Coal</c:v>
          </c:tx>
          <c:val>
            <c:numLit>
              <c:formatCode>General</c:formatCode>
              <c:ptCount val="27"/>
              <c:pt idx="0">
                <c:v>19.889174071568519</c:v>
              </c:pt>
              <c:pt idx="1">
                <c:v>17.223262407825665</c:v>
              </c:pt>
              <c:pt idx="2">
                <c:v>19.127476436184075</c:v>
              </c:pt>
              <c:pt idx="3">
                <c:v>25.044308690652144</c:v>
              </c:pt>
              <c:pt idx="4">
                <c:v>17.206617782109952</c:v>
              </c:pt>
              <c:pt idx="5">
                <c:v>17.513286696336039</c:v>
              </c:pt>
              <c:pt idx="6">
                <c:v>25.662161303936522</c:v>
              </c:pt>
              <c:pt idx="7">
                <c:v>14.440231663330005</c:v>
              </c:pt>
              <c:pt idx="8">
                <c:v>9.8811711688734789</c:v>
              </c:pt>
              <c:pt idx="9">
                <c:v>11.885208511252314</c:v>
              </c:pt>
              <c:pt idx="10">
                <c:v>6.5182240605846093</c:v>
              </c:pt>
              <c:pt idx="11">
                <c:v>3.5646104897908639</c:v>
              </c:pt>
              <c:pt idx="12">
                <c:v>0.68995330158688173</c:v>
              </c:pt>
              <c:pt idx="13">
                <c:v>-3.1048992698600202</c:v>
              </c:pt>
              <c:pt idx="14">
                <c:v>-5.5257109539412212</c:v>
              </c:pt>
              <c:pt idx="15">
                <c:v>-6.168666337194681</c:v>
              </c:pt>
              <c:pt idx="16">
                <c:v>-5.943560607148636</c:v>
              </c:pt>
              <c:pt idx="17">
                <c:v>-5.8596392529145565</c:v>
              </c:pt>
              <c:pt idx="18">
                <c:v>-6.0739463267204599</c:v>
              </c:pt>
              <c:pt idx="19">
                <c:v>-7.674403941554286</c:v>
              </c:pt>
              <c:pt idx="20">
                <c:v>-7.5046689142126546</c:v>
              </c:pt>
              <c:pt idx="21">
                <c:v>-11.795981136071457</c:v>
              </c:pt>
              <c:pt idx="22">
                <c:v>-11.6931986243249</c:v>
              </c:pt>
              <c:pt idx="23">
                <c:v>-4.613787549516096</c:v>
              </c:pt>
              <c:pt idx="24">
                <c:v>-6.6282285069436391</c:v>
              </c:pt>
              <c:pt idx="25">
                <c:v>-6.4068118022491056</c:v>
              </c:pt>
              <c:pt idx="26">
                <c:v>-7.3592293048004382</c:v>
              </c:pt>
            </c:numLit>
          </c:val>
          <c:smooth val="0"/>
        </c:ser>
        <c:ser>
          <c:idx val="3"/>
          <c:order val="3"/>
          <c:tx>
            <c:v>Accelerated Wind</c:v>
          </c:tx>
          <c:val>
            <c:numLit>
              <c:formatCode>General</c:formatCode>
              <c:ptCount val="27"/>
              <c:pt idx="0">
                <c:v>19.76047014455478</c:v>
              </c:pt>
              <c:pt idx="1">
                <c:v>17.13026177812084</c:v>
              </c:pt>
              <c:pt idx="2">
                <c:v>18.855146013434862</c:v>
              </c:pt>
              <c:pt idx="3">
                <c:v>24.771513092166721</c:v>
              </c:pt>
              <c:pt idx="4">
                <c:v>17.000561326729887</c:v>
              </c:pt>
              <c:pt idx="5">
                <c:v>17.340550854541242</c:v>
              </c:pt>
              <c:pt idx="6">
                <c:v>25.494667877148942</c:v>
              </c:pt>
              <c:pt idx="7">
                <c:v>14.298776742561627</c:v>
              </c:pt>
              <c:pt idx="8">
                <c:v>9.8791050882008982</c:v>
              </c:pt>
              <c:pt idx="9">
                <c:v>11.749257900730038</c:v>
              </c:pt>
              <c:pt idx="10">
                <c:v>6.4503424544723575</c:v>
              </c:pt>
              <c:pt idx="11">
                <c:v>3.5227674305457395</c:v>
              </c:pt>
              <c:pt idx="12">
                <c:v>0.60668720856435598</c:v>
              </c:pt>
              <c:pt idx="13">
                <c:v>-3.2649105493954984</c:v>
              </c:pt>
              <c:pt idx="14">
                <c:v>-5.5471098790584605</c:v>
              </c:pt>
              <c:pt idx="15">
                <c:v>-6.1891008815276738</c:v>
              </c:pt>
              <c:pt idx="16">
                <c:v>-5.6419802062382987</c:v>
              </c:pt>
              <c:pt idx="17">
                <c:v>-5.6726914702992808</c:v>
              </c:pt>
              <c:pt idx="18">
                <c:v>-6.6594157669511462</c:v>
              </c:pt>
              <c:pt idx="19">
                <c:v>-7.407286947917771</c:v>
              </c:pt>
              <c:pt idx="20">
                <c:v>-7.408621357322458</c:v>
              </c:pt>
              <c:pt idx="21">
                <c:v>-11.68889790669483</c:v>
              </c:pt>
              <c:pt idx="22">
                <c:v>-11.628608805319406</c:v>
              </c:pt>
              <c:pt idx="23">
                <c:v>-4.5559502763384847</c:v>
              </c:pt>
              <c:pt idx="24">
                <c:v>-6.7057193034022422</c:v>
              </c:pt>
              <c:pt idx="25">
                <c:v>-6.4929342360750129</c:v>
              </c:pt>
              <c:pt idx="26">
                <c:v>-7.4775624966457173</c:v>
              </c:pt>
            </c:numLit>
          </c:val>
          <c:smooth val="0"/>
        </c:ser>
        <c:dLbls>
          <c:showLegendKey val="0"/>
          <c:showVal val="0"/>
          <c:showCatName val="0"/>
          <c:showSerName val="0"/>
          <c:showPercent val="0"/>
          <c:showBubbleSize val="0"/>
        </c:dLbls>
        <c:marker val="1"/>
        <c:smooth val="0"/>
        <c:axId val="259245952"/>
        <c:axId val="259264512"/>
      </c:lineChart>
      <c:catAx>
        <c:axId val="259245952"/>
        <c:scaling>
          <c:orientation val="minMax"/>
        </c:scaling>
        <c:delete val="0"/>
        <c:axPos val="b"/>
        <c:title>
          <c:tx>
            <c:rich>
              <a:bodyPr/>
              <a:lstStyle/>
              <a:p>
                <a:pPr>
                  <a:defRPr/>
                </a:pPr>
                <a:r>
                  <a:rPr lang="en-US"/>
                  <a:t>Zone</a:t>
                </a:r>
              </a:p>
            </c:rich>
          </c:tx>
          <c:overlay val="0"/>
        </c:title>
        <c:majorTickMark val="out"/>
        <c:minorTickMark val="none"/>
        <c:tickLblPos val="nextTo"/>
        <c:crossAx val="259264512"/>
        <c:crosses val="autoZero"/>
        <c:auto val="1"/>
        <c:lblAlgn val="ctr"/>
        <c:lblOffset val="100"/>
        <c:noMultiLvlLbl val="0"/>
      </c:catAx>
      <c:valAx>
        <c:axId val="259264512"/>
        <c:scaling>
          <c:orientation val="minMax"/>
          <c:max val="30"/>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5924595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2020/21 HH Demand Tariffs</a:t>
            </a:r>
            <a:endParaRPr lang="en-GB">
              <a:effectLst/>
            </a:endParaRPr>
          </a:p>
        </c:rich>
      </c:tx>
      <c:overlay val="1"/>
    </c:title>
    <c:autoTitleDeleted val="0"/>
    <c:plotArea>
      <c:layout>
        <c:manualLayout>
          <c:layoutTarget val="inner"/>
          <c:xMode val="edge"/>
          <c:yMode val="edge"/>
          <c:x val="0.14835944695554026"/>
          <c:y val="4.3221481200608279E-2"/>
          <c:w val="0.84340635240862583"/>
          <c:h val="0.76550042868357515"/>
        </c:manualLayout>
      </c:layout>
      <c:lineChart>
        <c:grouping val="standard"/>
        <c:varyColors val="0"/>
        <c:ser>
          <c:idx val="0"/>
          <c:order val="0"/>
          <c:tx>
            <c:v>Base Case</c:v>
          </c:tx>
          <c:val>
            <c:numLit>
              <c:formatCode>General</c:formatCode>
              <c:ptCount val="14"/>
              <c:pt idx="0">
                <c:v>59.83242615700815</c:v>
              </c:pt>
              <c:pt idx="1">
                <c:v>44.271965089049964</c:v>
              </c:pt>
              <c:pt idx="2">
                <c:v>54.381635946032752</c:v>
              </c:pt>
              <c:pt idx="3">
                <c:v>62.40556350330484</c:v>
              </c:pt>
              <c:pt idx="4">
                <c:v>61.942639688098232</c:v>
              </c:pt>
              <c:pt idx="5">
                <c:v>64.005457193469567</c:v>
              </c:pt>
              <c:pt idx="6">
                <c:v>65.741067022142246</c:v>
              </c:pt>
              <c:pt idx="7">
                <c:v>67.202949606752398</c:v>
              </c:pt>
              <c:pt idx="8">
                <c:v>67.260134638995098</c:v>
              </c:pt>
              <c:pt idx="9">
                <c:v>63.343735139693941</c:v>
              </c:pt>
              <c:pt idx="10">
                <c:v>69.906939717197545</c:v>
              </c:pt>
              <c:pt idx="11">
                <c:v>72.858152399620792</c:v>
              </c:pt>
              <c:pt idx="12">
                <c:v>70.765715114495706</c:v>
              </c:pt>
              <c:pt idx="13">
                <c:v>68.2124583756585</c:v>
              </c:pt>
            </c:numLit>
          </c:val>
          <c:smooth val="0"/>
        </c:ser>
        <c:ser>
          <c:idx val="1"/>
          <c:order val="1"/>
          <c:tx>
            <c:v>All TEC</c:v>
          </c:tx>
          <c:val>
            <c:numLit>
              <c:formatCode>General</c:formatCode>
              <c:ptCount val="14"/>
              <c:pt idx="0">
                <c:v>56.784013128425734</c:v>
              </c:pt>
              <c:pt idx="1">
                <c:v>41.973187140577537</c:v>
              </c:pt>
              <c:pt idx="2">
                <c:v>53.778225570805333</c:v>
              </c:pt>
              <c:pt idx="3">
                <c:v>61.637932378629785</c:v>
              </c:pt>
              <c:pt idx="4">
                <c:v>61.535749938122365</c:v>
              </c:pt>
              <c:pt idx="5">
                <c:v>62.976440856457792</c:v>
              </c:pt>
              <c:pt idx="6">
                <c:v>65.373988453187309</c:v>
              </c:pt>
              <c:pt idx="7">
                <c:v>66.742210977646437</c:v>
              </c:pt>
              <c:pt idx="8">
                <c:v>67.328701793697419</c:v>
              </c:pt>
              <c:pt idx="9">
                <c:v>67.154577166009162</c:v>
              </c:pt>
              <c:pt idx="10">
                <c:v>70.589993927771786</c:v>
              </c:pt>
              <c:pt idx="11">
                <c:v>73.185019159677239</c:v>
              </c:pt>
              <c:pt idx="12">
                <c:v>71.822229610345531</c:v>
              </c:pt>
              <c:pt idx="13">
                <c:v>72.42574230790963</c:v>
              </c:pt>
            </c:numLit>
          </c:val>
          <c:smooth val="0"/>
        </c:ser>
        <c:ser>
          <c:idx val="2"/>
          <c:order val="2"/>
          <c:tx>
            <c:v>Sustained Coal</c:v>
          </c:tx>
          <c:val>
            <c:numLit>
              <c:formatCode>General</c:formatCode>
              <c:ptCount val="14"/>
              <c:pt idx="0">
                <c:v>60.568951122224249</c:v>
              </c:pt>
              <c:pt idx="1">
                <c:v>43.688505165000606</c:v>
              </c:pt>
              <c:pt idx="2">
                <c:v>53.637444612534843</c:v>
              </c:pt>
              <c:pt idx="3">
                <c:v>61.696073064748902</c:v>
              </c:pt>
              <c:pt idx="4">
                <c:v>61.128972348409583</c:v>
              </c:pt>
              <c:pt idx="5">
                <c:v>63.4319239422381</c:v>
              </c:pt>
              <c:pt idx="6">
                <c:v>64.992819021513228</c:v>
              </c:pt>
              <c:pt idx="7">
                <c:v>66.709938221920893</c:v>
              </c:pt>
              <c:pt idx="8">
                <c:v>66.829516379709858</c:v>
              </c:pt>
              <c:pt idx="9">
                <c:v>65.215629422881776</c:v>
              </c:pt>
              <c:pt idx="10">
                <c:v>69.828852444127506</c:v>
              </c:pt>
              <c:pt idx="11">
                <c:v>72.62598604988635</c:v>
              </c:pt>
              <c:pt idx="12">
                <c:v>70.852931702341124</c:v>
              </c:pt>
              <c:pt idx="13">
                <c:v>69.192991744290794</c:v>
              </c:pt>
            </c:numLit>
          </c:val>
          <c:smooth val="0"/>
        </c:ser>
        <c:ser>
          <c:idx val="3"/>
          <c:order val="3"/>
          <c:tx>
            <c:v>Accelerated Wind</c:v>
          </c:tx>
          <c:val>
            <c:numLit>
              <c:formatCode>General</c:formatCode>
              <c:ptCount val="14"/>
              <c:pt idx="0">
                <c:v>60.361167480897457</c:v>
              </c:pt>
              <c:pt idx="1">
                <c:v>44.039735213589083</c:v>
              </c:pt>
              <c:pt idx="2">
                <c:v>54.144404943260056</c:v>
              </c:pt>
              <c:pt idx="3">
                <c:v>62.163437169135605</c:v>
              </c:pt>
              <c:pt idx="4">
                <c:v>61.764333785153603</c:v>
              </c:pt>
              <c:pt idx="5">
                <c:v>63.741769071847692</c:v>
              </c:pt>
              <c:pt idx="6">
                <c:v>65.422346482345432</c:v>
              </c:pt>
              <c:pt idx="7">
                <c:v>66.904039503830163</c:v>
              </c:pt>
              <c:pt idx="8">
                <c:v>66.934784349942291</c:v>
              </c:pt>
              <c:pt idx="9">
                <c:v>63.02916446680198</c:v>
              </c:pt>
              <c:pt idx="10">
                <c:v>69.584915832276167</c:v>
              </c:pt>
              <c:pt idx="11">
                <c:v>72.534723674647907</c:v>
              </c:pt>
              <c:pt idx="12">
                <c:v>70.44632689506409</c:v>
              </c:pt>
              <c:pt idx="13">
                <c:v>67.895723377564607</c:v>
              </c:pt>
            </c:numLit>
          </c:val>
          <c:smooth val="0"/>
        </c:ser>
        <c:dLbls>
          <c:showLegendKey val="0"/>
          <c:showVal val="0"/>
          <c:showCatName val="0"/>
          <c:showSerName val="0"/>
          <c:showPercent val="0"/>
          <c:showBubbleSize val="0"/>
        </c:dLbls>
        <c:marker val="1"/>
        <c:smooth val="0"/>
        <c:axId val="259374080"/>
        <c:axId val="259384064"/>
      </c:lineChart>
      <c:catAx>
        <c:axId val="259374080"/>
        <c:scaling>
          <c:orientation val="minMax"/>
        </c:scaling>
        <c:delete val="0"/>
        <c:axPos val="b"/>
        <c:majorTickMark val="out"/>
        <c:minorTickMark val="none"/>
        <c:tickLblPos val="nextTo"/>
        <c:crossAx val="259384064"/>
        <c:crosses val="autoZero"/>
        <c:auto val="1"/>
        <c:lblAlgn val="ctr"/>
        <c:lblOffset val="100"/>
        <c:noMultiLvlLbl val="0"/>
      </c:catAx>
      <c:valAx>
        <c:axId val="259384064"/>
        <c:scaling>
          <c:orientation val="minMax"/>
        </c:scaling>
        <c:delete val="0"/>
        <c:axPos val="l"/>
        <c:majorGridlines/>
        <c:title>
          <c:tx>
            <c:rich>
              <a:bodyPr rot="-5400000" vert="horz"/>
              <a:lstStyle/>
              <a:p>
                <a:pPr>
                  <a:defRPr/>
                </a:pPr>
                <a:r>
                  <a:rPr lang="en-US"/>
                  <a:t>£/kW</a:t>
                </a:r>
              </a:p>
            </c:rich>
          </c:tx>
          <c:layout>
            <c:manualLayout>
              <c:xMode val="edge"/>
              <c:yMode val="edge"/>
              <c:x val="2.7045300878972278E-3"/>
              <c:y val="0.36907617386805008"/>
            </c:manualLayout>
          </c:layout>
          <c:overlay val="0"/>
        </c:title>
        <c:numFmt formatCode="&quot;£&quot;#,##0.00" sourceLinked="0"/>
        <c:majorTickMark val="out"/>
        <c:minorTickMark val="none"/>
        <c:tickLblPos val="nextTo"/>
        <c:crossAx val="25937408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2020/21 NHH Demand Tariffs</a:t>
            </a:r>
          </a:p>
        </c:rich>
      </c:tx>
      <c:overlay val="1"/>
    </c:title>
    <c:autoTitleDeleted val="0"/>
    <c:plotArea>
      <c:layout>
        <c:manualLayout>
          <c:layoutTarget val="inner"/>
          <c:xMode val="edge"/>
          <c:yMode val="edge"/>
          <c:x val="0.15106397704343749"/>
          <c:y val="2.2633356676726325E-2"/>
          <c:w val="0.81918619198969289"/>
          <c:h val="0.81738681715464867"/>
        </c:manualLayout>
      </c:layout>
      <c:lineChart>
        <c:grouping val="standard"/>
        <c:varyColors val="0"/>
        <c:ser>
          <c:idx val="0"/>
          <c:order val="0"/>
          <c:tx>
            <c:v>Base Case</c:v>
          </c:tx>
          <c:val>
            <c:numLit>
              <c:formatCode>General</c:formatCode>
              <c:ptCount val="14"/>
              <c:pt idx="0">
                <c:v>16.48353501241462</c:v>
              </c:pt>
              <c:pt idx="1">
                <c:v>6.5157962269726184</c:v>
              </c:pt>
              <c:pt idx="2">
                <c:v>8.9690542528882737</c:v>
              </c:pt>
              <c:pt idx="3">
                <c:v>8.0107357200709721</c:v>
              </c:pt>
              <c:pt idx="4">
                <c:v>8.1028467752722921</c:v>
              </c:pt>
              <c:pt idx="5">
                <c:v>9.4352894864813166</c:v>
              </c:pt>
              <c:pt idx="6">
                <c:v>8.2796904468633805</c:v>
              </c:pt>
              <c:pt idx="7">
                <c:v>8.3887653922113437</c:v>
              </c:pt>
              <c:pt idx="8">
                <c:v>9.9056679350538648</c:v>
              </c:pt>
              <c:pt idx="9">
                <c:v>7.7483271814667765</c:v>
              </c:pt>
              <c:pt idx="10">
                <c:v>10.303130359870957</c:v>
              </c:pt>
              <c:pt idx="11">
                <c:v>5.3330317278437782</c:v>
              </c:pt>
              <c:pt idx="12">
                <c:v>9.1294072655122687</c:v>
              </c:pt>
              <c:pt idx="13">
                <c:v>10.2277653613249</c:v>
              </c:pt>
            </c:numLit>
          </c:val>
          <c:smooth val="0"/>
        </c:ser>
        <c:ser>
          <c:idx val="1"/>
          <c:order val="1"/>
          <c:tx>
            <c:v>All TEC</c:v>
          </c:tx>
          <c:val>
            <c:numLit>
              <c:formatCode>General</c:formatCode>
              <c:ptCount val="14"/>
              <c:pt idx="0">
                <c:v>15.525924316049343</c:v>
              </c:pt>
              <c:pt idx="1">
                <c:v>6.1762170179105054</c:v>
              </c:pt>
              <c:pt idx="2">
                <c:v>8.8669507573106401</c:v>
              </c:pt>
              <c:pt idx="3">
                <c:v>7.9130261495268313</c:v>
              </c:pt>
              <c:pt idx="4">
                <c:v>8.0501905501892352</c:v>
              </c:pt>
              <c:pt idx="5">
                <c:v>9.2826077177686752</c:v>
              </c:pt>
              <c:pt idx="6">
                <c:v>8.2344551448500276</c:v>
              </c:pt>
              <c:pt idx="7">
                <c:v>8.3323595385446865</c:v>
              </c:pt>
              <c:pt idx="8">
                <c:v>9.9149237612000203</c:v>
              </c:pt>
              <c:pt idx="9">
                <c:v>8.215034446041221</c:v>
              </c:pt>
              <c:pt idx="10">
                <c:v>10.403019538812982</c:v>
              </c:pt>
              <c:pt idx="11">
                <c:v>5.3621213963450591</c:v>
              </c:pt>
              <c:pt idx="12">
                <c:v>9.2663005925712181</c:v>
              </c:pt>
              <c:pt idx="13">
                <c:v>10.859042019977268</c:v>
              </c:pt>
            </c:numLit>
          </c:val>
          <c:smooth val="0"/>
        </c:ser>
        <c:ser>
          <c:idx val="2"/>
          <c:order val="2"/>
          <c:tx>
            <c:v>Sustained Coal</c:v>
          </c:tx>
          <c:val>
            <c:numLit>
              <c:formatCode>General</c:formatCode>
              <c:ptCount val="14"/>
              <c:pt idx="0">
                <c:v>16.569604663566359</c:v>
              </c:pt>
              <c:pt idx="1">
                <c:v>6.4290441772088549</c:v>
              </c:pt>
              <c:pt idx="2">
                <c:v>8.843869118161976</c:v>
              </c:pt>
              <c:pt idx="3">
                <c:v>7.9204217951121141</c:v>
              </c:pt>
              <c:pt idx="4">
                <c:v>7.9969674158109552</c:v>
              </c:pt>
              <c:pt idx="5">
                <c:v>9.3498798806308248</c:v>
              </c:pt>
              <c:pt idx="6">
                <c:v>8.1864218058429223</c:v>
              </c:pt>
              <c:pt idx="7">
                <c:v>8.3282498922025248</c:v>
              </c:pt>
              <c:pt idx="8">
                <c:v>9.841418554864882</c:v>
              </c:pt>
              <c:pt idx="9">
                <c:v>7.9781092272218563</c:v>
              </c:pt>
              <c:pt idx="10">
                <c:v>10.290824305733626</c:v>
              </c:pt>
              <c:pt idx="11">
                <c:v>5.3211392068231946</c:v>
              </c:pt>
              <c:pt idx="12">
                <c:v>9.1412828088447071</c:v>
              </c:pt>
              <c:pt idx="13">
                <c:v>10.373942605566899</c:v>
              </c:pt>
            </c:numLit>
          </c:val>
          <c:smooth val="0"/>
        </c:ser>
        <c:ser>
          <c:idx val="3"/>
          <c:order val="3"/>
          <c:tx>
            <c:v>Accelerated Wind</c:v>
          </c:tx>
          <c:val>
            <c:numLit>
              <c:formatCode>General</c:formatCode>
              <c:ptCount val="14"/>
              <c:pt idx="0">
                <c:v>16.512405191670783</c:v>
              </c:pt>
              <c:pt idx="1">
                <c:v>6.4808022329798609</c:v>
              </c:pt>
              <c:pt idx="2">
                <c:v>8.9276915705181246</c:v>
              </c:pt>
              <c:pt idx="3">
                <c:v>7.9803611330448669</c:v>
              </c:pt>
              <c:pt idx="4">
                <c:v>8.0800274984621598</c:v>
              </c:pt>
              <c:pt idx="5">
                <c:v>9.395597138830718</c:v>
              </c:pt>
              <c:pt idx="6">
                <c:v>8.2404575048829418</c:v>
              </c:pt>
              <c:pt idx="7">
                <c:v>8.3524473387721923</c:v>
              </c:pt>
              <c:pt idx="8">
                <c:v>9.8569373018913513</c:v>
              </c:pt>
              <c:pt idx="9">
                <c:v>7.7110508111503702</c:v>
              </c:pt>
              <c:pt idx="10">
                <c:v>10.254847691137313</c:v>
              </c:pt>
              <c:pt idx="11">
                <c:v>5.3145007492556777</c:v>
              </c:pt>
              <c:pt idx="12">
                <c:v>9.0888610258839524</c:v>
              </c:pt>
              <c:pt idx="13">
                <c:v>10.179245953328337</c:v>
              </c:pt>
            </c:numLit>
          </c:val>
          <c:smooth val="0"/>
        </c:ser>
        <c:dLbls>
          <c:showLegendKey val="0"/>
          <c:showVal val="0"/>
          <c:showCatName val="0"/>
          <c:showSerName val="0"/>
          <c:showPercent val="0"/>
          <c:showBubbleSize val="0"/>
        </c:dLbls>
        <c:marker val="1"/>
        <c:smooth val="0"/>
        <c:axId val="259411968"/>
        <c:axId val="259413888"/>
      </c:lineChart>
      <c:catAx>
        <c:axId val="259411968"/>
        <c:scaling>
          <c:orientation val="minMax"/>
        </c:scaling>
        <c:delete val="0"/>
        <c:axPos val="b"/>
        <c:title>
          <c:tx>
            <c:rich>
              <a:bodyPr/>
              <a:lstStyle/>
              <a:p>
                <a:pPr>
                  <a:defRPr/>
                </a:pPr>
                <a:r>
                  <a:rPr lang="en-GB"/>
                  <a:t>Zone</a:t>
                </a:r>
              </a:p>
            </c:rich>
          </c:tx>
          <c:layout>
            <c:manualLayout>
              <c:xMode val="edge"/>
              <c:yMode val="edge"/>
              <c:x val="0.5069449990150825"/>
              <c:y val="0.8921357101930415"/>
            </c:manualLayout>
          </c:layout>
          <c:overlay val="0"/>
        </c:title>
        <c:majorTickMark val="out"/>
        <c:minorTickMark val="none"/>
        <c:tickLblPos val="nextTo"/>
        <c:crossAx val="259413888"/>
        <c:crosses val="autoZero"/>
        <c:auto val="1"/>
        <c:lblAlgn val="ctr"/>
        <c:lblOffset val="100"/>
        <c:noMultiLvlLbl val="0"/>
      </c:catAx>
      <c:valAx>
        <c:axId val="259413888"/>
        <c:scaling>
          <c:orientation val="minMax"/>
          <c:max val="20"/>
        </c:scaling>
        <c:delete val="0"/>
        <c:axPos val="l"/>
        <c:majorGridlines/>
        <c:title>
          <c:tx>
            <c:rich>
              <a:bodyPr rot="-5400000" vert="horz"/>
              <a:lstStyle/>
              <a:p>
                <a:pPr>
                  <a:defRPr/>
                </a:pPr>
                <a:r>
                  <a:rPr lang="en-US"/>
                  <a:t>£/kW</a:t>
                </a:r>
              </a:p>
            </c:rich>
          </c:tx>
          <c:layout>
            <c:manualLayout>
              <c:xMode val="edge"/>
              <c:yMode val="edge"/>
              <c:x val="2.7045300878972278E-3"/>
              <c:y val="0.37526743176146049"/>
            </c:manualLayout>
          </c:layout>
          <c:overlay val="0"/>
        </c:title>
        <c:numFmt formatCode="&quot;£&quot;#,##0.00" sourceLinked="0"/>
        <c:majorTickMark val="out"/>
        <c:minorTickMark val="none"/>
        <c:tickLblPos val="nextTo"/>
        <c:crossAx val="259411968"/>
        <c:crosses val="autoZero"/>
        <c:crossBetween val="between"/>
      </c:valAx>
    </c:plotArea>
    <c:legend>
      <c:legendPos val="b"/>
      <c:layout>
        <c:manualLayout>
          <c:xMode val="edge"/>
          <c:yMode val="edge"/>
          <c:x val="4.9999946761218751E-2"/>
          <c:y val="0.93293310803746698"/>
          <c:w val="0.89999989352243748"/>
          <c:h val="6.7066891962532973E-2"/>
        </c:manualLayout>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2021/22 Peak 80%</a:t>
            </a:r>
          </a:p>
        </c:rich>
      </c:tx>
      <c:overlay val="0"/>
    </c:title>
    <c:autoTitleDeleted val="0"/>
    <c:plotArea>
      <c:layout>
        <c:manualLayout>
          <c:layoutTarget val="inner"/>
          <c:xMode val="edge"/>
          <c:yMode val="edge"/>
          <c:x val="0.11289129483814525"/>
          <c:y val="0.12283884428544804"/>
          <c:w val="0.84757256220165467"/>
          <c:h val="0.74693117703868117"/>
        </c:manualLayout>
      </c:layout>
      <c:lineChart>
        <c:grouping val="standard"/>
        <c:varyColors val="0"/>
        <c:ser>
          <c:idx val="0"/>
          <c:order val="0"/>
          <c:tx>
            <c:v>Base Case</c:v>
          </c:tx>
          <c:val>
            <c:numLit>
              <c:formatCode>General</c:formatCode>
              <c:ptCount val="27"/>
              <c:pt idx="0">
                <c:v>29.422092823020247</c:v>
              </c:pt>
              <c:pt idx="1">
                <c:v>24.420170675465375</c:v>
              </c:pt>
              <c:pt idx="2">
                <c:v>26.951606479725701</c:v>
              </c:pt>
              <c:pt idx="3">
                <c:v>34.968541463600467</c:v>
              </c:pt>
              <c:pt idx="4">
                <c:v>25.137379655142272</c:v>
              </c:pt>
              <c:pt idx="5">
                <c:v>25.973908844356803</c:v>
              </c:pt>
              <c:pt idx="6">
                <c:v>32.68200594542536</c:v>
              </c:pt>
              <c:pt idx="7">
                <c:v>21.645556911171496</c:v>
              </c:pt>
              <c:pt idx="8">
                <c:v>14.108020455893818</c:v>
              </c:pt>
              <c:pt idx="9">
                <c:v>16.409979317902764</c:v>
              </c:pt>
              <c:pt idx="10">
                <c:v>12.551040446560709</c:v>
              </c:pt>
              <c:pt idx="11">
                <c:v>6.2848231239832364</c:v>
              </c:pt>
              <c:pt idx="12">
                <c:v>5.2309047866381215</c:v>
              </c:pt>
              <c:pt idx="13">
                <c:v>-1.3699602297340858</c:v>
              </c:pt>
              <c:pt idx="14">
                <c:v>-2.28521979671822</c:v>
              </c:pt>
              <c:pt idx="15">
                <c:v>-4.833121888384162</c:v>
              </c:pt>
              <c:pt idx="16">
                <c:v>-5.7429625965836291</c:v>
              </c:pt>
              <c:pt idx="17">
                <c:v>-6.2370985283935534</c:v>
              </c:pt>
              <c:pt idx="18">
                <c:v>-4.1462845344771777</c:v>
              </c:pt>
              <c:pt idx="19">
                <c:v>-4.3667949585317931</c:v>
              </c:pt>
              <c:pt idx="20">
                <c:v>-8.6230701665118659</c:v>
              </c:pt>
              <c:pt idx="21">
                <c:v>-10.460253673140585</c:v>
              </c:pt>
              <c:pt idx="22">
                <c:v>-18.491518437774555</c:v>
              </c:pt>
              <c:pt idx="23">
                <c:v>-9.6149612696320617</c:v>
              </c:pt>
              <c:pt idx="24">
                <c:v>-11.429820263189617</c:v>
              </c:pt>
              <c:pt idx="25">
                <c:v>-10.740439349303998</c:v>
              </c:pt>
              <c:pt idx="26">
                <c:v>-12.142955569390839</c:v>
              </c:pt>
            </c:numLit>
          </c:val>
          <c:smooth val="0"/>
        </c:ser>
        <c:ser>
          <c:idx val="1"/>
          <c:order val="1"/>
          <c:tx>
            <c:v>All TEC</c:v>
          </c:tx>
          <c:val>
            <c:numLit>
              <c:formatCode>General</c:formatCode>
              <c:ptCount val="27"/>
              <c:pt idx="0">
                <c:v>30.652081890476882</c:v>
              </c:pt>
              <c:pt idx="1">
                <c:v>26.323121803898079</c:v>
              </c:pt>
              <c:pt idx="2">
                <c:v>27.244199298781769</c:v>
              </c:pt>
              <c:pt idx="3">
                <c:v>35.334780294472992</c:v>
              </c:pt>
              <c:pt idx="4">
                <c:v>25.51537973905015</c:v>
              </c:pt>
              <c:pt idx="5">
                <c:v>25.93215339474175</c:v>
              </c:pt>
              <c:pt idx="6">
                <c:v>36.296169768615897</c:v>
              </c:pt>
              <c:pt idx="7">
                <c:v>21.440848096826599</c:v>
              </c:pt>
              <c:pt idx="8">
                <c:v>20.360100200378493</c:v>
              </c:pt>
              <c:pt idx="9">
                <c:v>17.405625713452935</c:v>
              </c:pt>
              <c:pt idx="10">
                <c:v>11.734816799667662</c:v>
              </c:pt>
              <c:pt idx="11">
                <c:v>7.8774749141423017</c:v>
              </c:pt>
              <c:pt idx="12">
                <c:v>4.4719303992643686</c:v>
              </c:pt>
              <c:pt idx="13">
                <c:v>0.28984144416986712</c:v>
              </c:pt>
              <c:pt idx="14">
                <c:v>-2.3120004389687745</c:v>
              </c:pt>
              <c:pt idx="15">
                <c:v>-3.6327981769590654</c:v>
              </c:pt>
              <c:pt idx="16">
                <c:v>-4.5407408917036189</c:v>
              </c:pt>
              <c:pt idx="17">
                <c:v>-2.5207606721098967</c:v>
              </c:pt>
              <c:pt idx="18">
                <c:v>-3.1376667964299734</c:v>
              </c:pt>
              <c:pt idx="19">
                <c:v>-7.556533177166723</c:v>
              </c:pt>
              <c:pt idx="20">
                <c:v>-10.660756038943148</c:v>
              </c:pt>
              <c:pt idx="21">
                <c:v>-13.255204242623867</c:v>
              </c:pt>
              <c:pt idx="22">
                <c:v>-12.676056992385803</c:v>
              </c:pt>
              <c:pt idx="23">
                <c:v>-6.0247699424896126</c:v>
              </c:pt>
              <c:pt idx="24">
                <c:v>-8.4165328329589144</c:v>
              </c:pt>
              <c:pt idx="25">
                <c:v>-10.542988202419366</c:v>
              </c:pt>
              <c:pt idx="26">
                <c:v>-14.471595101243032</c:v>
              </c:pt>
            </c:numLit>
          </c:val>
          <c:smooth val="0"/>
        </c:ser>
        <c:ser>
          <c:idx val="2"/>
          <c:order val="2"/>
          <c:tx>
            <c:v>Sustained Coal</c:v>
          </c:tx>
          <c:val>
            <c:numLit>
              <c:formatCode>General</c:formatCode>
              <c:ptCount val="27"/>
              <c:pt idx="0">
                <c:v>30.789753175548405</c:v>
              </c:pt>
              <c:pt idx="1">
                <c:v>24.374433961317138</c:v>
              </c:pt>
              <c:pt idx="2">
                <c:v>28.206590189548322</c:v>
              </c:pt>
              <c:pt idx="3">
                <c:v>36.220372359510549</c:v>
              </c:pt>
              <c:pt idx="4">
                <c:v>26.131639452523139</c:v>
              </c:pt>
              <c:pt idx="5">
                <c:v>26.988983924857884</c:v>
              </c:pt>
              <c:pt idx="6">
                <c:v>33.905229111705076</c:v>
              </c:pt>
              <c:pt idx="7">
                <c:v>22.593676608982747</c:v>
              </c:pt>
              <c:pt idx="8">
                <c:v>14.797764355909429</c:v>
              </c:pt>
              <c:pt idx="9">
                <c:v>17.416065953215131</c:v>
              </c:pt>
              <c:pt idx="10">
                <c:v>13.606424049586778</c:v>
              </c:pt>
              <c:pt idx="11">
                <c:v>7.3548605567985614</c:v>
              </c:pt>
              <c:pt idx="12">
                <c:v>6.1941224894317539</c:v>
              </c:pt>
              <c:pt idx="13">
                <c:v>-0.17770130269834716</c:v>
              </c:pt>
              <c:pt idx="14">
                <c:v>-1.7154866529649873</c:v>
              </c:pt>
              <c:pt idx="15">
                <c:v>-3.4480699549484997</c:v>
              </c:pt>
              <c:pt idx="16">
                <c:v>-5.2859259571202681</c:v>
              </c:pt>
              <c:pt idx="17">
                <c:v>-5.3975544879904414</c:v>
              </c:pt>
              <c:pt idx="18">
                <c:v>-3.1516571719809425</c:v>
              </c:pt>
              <c:pt idx="19">
                <c:v>-3.3981363070615407</c:v>
              </c:pt>
              <c:pt idx="20">
                <c:v>-6.3105069965927392</c:v>
              </c:pt>
              <c:pt idx="21">
                <c:v>-10.777679050522359</c:v>
              </c:pt>
              <c:pt idx="22">
                <c:v>-18.048209633491219</c:v>
              </c:pt>
              <c:pt idx="23">
                <c:v>-9.3525821915726048</c:v>
              </c:pt>
              <c:pt idx="24">
                <c:v>-10.898673768610983</c:v>
              </c:pt>
              <c:pt idx="25">
                <c:v>-12.062581832006607</c:v>
              </c:pt>
              <c:pt idx="26">
                <c:v>-14.108323513284466</c:v>
              </c:pt>
            </c:numLit>
          </c:val>
          <c:smooth val="0"/>
        </c:ser>
        <c:ser>
          <c:idx val="3"/>
          <c:order val="3"/>
          <c:tx>
            <c:v>Accelerated Wind</c:v>
          </c:tx>
          <c:val>
            <c:numLit>
              <c:formatCode>General</c:formatCode>
              <c:ptCount val="27"/>
              <c:pt idx="0">
                <c:v>29.788604793175445</c:v>
              </c:pt>
              <c:pt idx="1">
                <c:v>24.396152336344617</c:v>
              </c:pt>
              <c:pt idx="2">
                <c:v>27.029820375649088</c:v>
              </c:pt>
              <c:pt idx="3">
                <c:v>35.043643190028519</c:v>
              </c:pt>
              <c:pt idx="4">
                <c:v>25.415800650665609</c:v>
              </c:pt>
              <c:pt idx="5">
                <c:v>25.063950085022306</c:v>
              </c:pt>
              <c:pt idx="6">
                <c:v>32.086446298141183</c:v>
              </c:pt>
              <c:pt idx="7">
                <c:v>20.552561994264575</c:v>
              </c:pt>
              <c:pt idx="8">
                <c:v>19.432622960653333</c:v>
              </c:pt>
              <c:pt idx="9">
                <c:v>16.025350238319934</c:v>
              </c:pt>
              <c:pt idx="10">
                <c:v>12.387969501419697</c:v>
              </c:pt>
              <c:pt idx="11">
                <c:v>6.2061615821877325</c:v>
              </c:pt>
              <c:pt idx="12">
                <c:v>4.6814944635520384</c:v>
              </c:pt>
              <c:pt idx="13">
                <c:v>-1.4053804600890718</c:v>
              </c:pt>
              <c:pt idx="14">
                <c:v>-2.0374480827723236</c:v>
              </c:pt>
              <c:pt idx="15">
                <c:v>-4.5960341045322695</c:v>
              </c:pt>
              <c:pt idx="16">
                <c:v>-5.467451841754583</c:v>
              </c:pt>
              <c:pt idx="17">
                <c:v>-5.650049598392398</c:v>
              </c:pt>
              <c:pt idx="18">
                <c:v>-3.957125230309078</c:v>
              </c:pt>
              <c:pt idx="19">
                <c:v>-2.6079498530914185</c:v>
              </c:pt>
              <c:pt idx="20">
                <c:v>-5.3356642569350736</c:v>
              </c:pt>
              <c:pt idx="21">
                <c:v>-10.416240182104115</c:v>
              </c:pt>
              <c:pt idx="22">
                <c:v>-17.980121006458994</c:v>
              </c:pt>
              <c:pt idx="23">
                <c:v>-9.0446949144327888</c:v>
              </c:pt>
              <c:pt idx="24">
                <c:v>-10.638230760322948</c:v>
              </c:pt>
              <c:pt idx="25">
                <c:v>-9.9870105617469243</c:v>
              </c:pt>
              <c:pt idx="26">
                <c:v>-11.193078783422314</c:v>
              </c:pt>
            </c:numLit>
          </c:val>
          <c:smooth val="0"/>
        </c:ser>
        <c:dLbls>
          <c:showLegendKey val="0"/>
          <c:showVal val="0"/>
          <c:showCatName val="0"/>
          <c:showSerName val="0"/>
          <c:showPercent val="0"/>
          <c:showBubbleSize val="0"/>
        </c:dLbls>
        <c:marker val="1"/>
        <c:smooth val="0"/>
        <c:axId val="260969600"/>
        <c:axId val="260971520"/>
      </c:lineChart>
      <c:catAx>
        <c:axId val="260969600"/>
        <c:scaling>
          <c:orientation val="minMax"/>
        </c:scaling>
        <c:delete val="0"/>
        <c:axPos val="b"/>
        <c:title>
          <c:tx>
            <c:rich>
              <a:bodyPr/>
              <a:lstStyle/>
              <a:p>
                <a:pPr>
                  <a:defRPr/>
                </a:pPr>
                <a:r>
                  <a:rPr lang="en-US"/>
                  <a:t>Zone</a:t>
                </a:r>
              </a:p>
            </c:rich>
          </c:tx>
          <c:overlay val="0"/>
        </c:title>
        <c:majorTickMark val="out"/>
        <c:minorTickMark val="none"/>
        <c:tickLblPos val="nextTo"/>
        <c:crossAx val="260971520"/>
        <c:crosses val="autoZero"/>
        <c:auto val="1"/>
        <c:lblAlgn val="ctr"/>
        <c:lblOffset val="100"/>
        <c:noMultiLvlLbl val="0"/>
      </c:catAx>
      <c:valAx>
        <c:axId val="260971520"/>
        <c:scaling>
          <c:orientation val="minMax"/>
          <c:min val="-20"/>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609696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2021/22 Intermittent 40%</a:t>
            </a:r>
          </a:p>
        </c:rich>
      </c:tx>
      <c:overlay val="1"/>
    </c:title>
    <c:autoTitleDeleted val="0"/>
    <c:plotArea>
      <c:layout>
        <c:manualLayout>
          <c:layoutTarget val="inner"/>
          <c:xMode val="edge"/>
          <c:yMode val="edge"/>
          <c:x val="9.5329409204495591E-2"/>
          <c:y val="0.12708166603078228"/>
          <c:w val="0.88798496119546022"/>
          <c:h val="0.72775604561827756"/>
        </c:manualLayout>
      </c:layout>
      <c:lineChart>
        <c:grouping val="standard"/>
        <c:varyColors val="0"/>
        <c:ser>
          <c:idx val="0"/>
          <c:order val="0"/>
          <c:tx>
            <c:v>Base Case</c:v>
          </c:tx>
          <c:val>
            <c:numLit>
              <c:formatCode>General</c:formatCode>
              <c:ptCount val="27"/>
              <c:pt idx="0">
                <c:v>21.963253296432089</c:v>
              </c:pt>
              <c:pt idx="1">
                <c:v>19.57805121412833</c:v>
              </c:pt>
              <c:pt idx="2">
                <c:v>20.101179443357935</c:v>
              </c:pt>
              <c:pt idx="3">
                <c:v>28.141668915238522</c:v>
              </c:pt>
              <c:pt idx="4">
                <c:v>17.944697533017138</c:v>
              </c:pt>
              <c:pt idx="5">
                <c:v>18.641127104507703</c:v>
              </c:pt>
              <c:pt idx="6">
                <c:v>25.888496792285618</c:v>
              </c:pt>
              <c:pt idx="7">
                <c:v>15.125659516032155</c:v>
              </c:pt>
              <c:pt idx="8">
                <c:v>9.9580653805167572</c:v>
              </c:pt>
              <c:pt idx="9">
                <c:v>11.607076299524767</c:v>
              </c:pt>
              <c:pt idx="10">
                <c:v>6.3352543279434341</c:v>
              </c:pt>
              <c:pt idx="11">
                <c:v>2.844601831425293</c:v>
              </c:pt>
              <c:pt idx="12">
                <c:v>-0.43348204746087493</c:v>
              </c:pt>
              <c:pt idx="13">
                <c:v>-4.2991225652880996</c:v>
              </c:pt>
              <c:pt idx="14">
                <c:v>-7.2485988470058675</c:v>
              </c:pt>
              <c:pt idx="15">
                <c:v>-8.0914495734193004</c:v>
              </c:pt>
              <c:pt idx="16">
                <c:v>-8.1117888312760762</c:v>
              </c:pt>
              <c:pt idx="17">
                <c:v>-7.8203462022845827</c:v>
              </c:pt>
              <c:pt idx="18">
                <c:v>-8.1584481295414211</c:v>
              </c:pt>
              <c:pt idx="19">
                <c:v>-10.284174054249327</c:v>
              </c:pt>
              <c:pt idx="20">
                <c:v>-10.404264271079693</c:v>
              </c:pt>
              <c:pt idx="21">
                <c:v>-14.239502447694548</c:v>
              </c:pt>
              <c:pt idx="22">
                <c:v>-13.939009727441992</c:v>
              </c:pt>
              <c:pt idx="23">
                <c:v>-6.9165659493671336</c:v>
              </c:pt>
              <c:pt idx="24">
                <c:v>-9.0512608521366396</c:v>
              </c:pt>
              <c:pt idx="25">
                <c:v>-8.9301004292047939</c:v>
              </c:pt>
              <c:pt idx="26">
                <c:v>-9.9131196500432637</c:v>
              </c:pt>
            </c:numLit>
          </c:val>
          <c:smooth val="0"/>
        </c:ser>
        <c:ser>
          <c:idx val="1"/>
          <c:order val="1"/>
          <c:tx>
            <c:v>All TEC</c:v>
          </c:tx>
          <c:val>
            <c:numLit>
              <c:formatCode>General</c:formatCode>
              <c:ptCount val="27"/>
              <c:pt idx="0">
                <c:v>23.699971780722482</c:v>
              </c:pt>
              <c:pt idx="1">
                <c:v>21.187947281514543</c:v>
              </c:pt>
              <c:pt idx="2">
                <c:v>20.82146433174519</c:v>
              </c:pt>
              <c:pt idx="3">
                <c:v>28.900580104254413</c:v>
              </c:pt>
              <c:pt idx="4">
                <c:v>18.087303768388406</c:v>
              </c:pt>
              <c:pt idx="5">
                <c:v>18.950518851065237</c:v>
              </c:pt>
              <c:pt idx="6">
                <c:v>29.322676261180245</c:v>
              </c:pt>
              <c:pt idx="7">
                <c:v>15.909838723783835</c:v>
              </c:pt>
              <c:pt idx="8">
                <c:v>15.134091609228328</c:v>
              </c:pt>
              <c:pt idx="9">
                <c:v>12.659170900057042</c:v>
              </c:pt>
              <c:pt idx="10">
                <c:v>6.6282892406568861</c:v>
              </c:pt>
              <c:pt idx="11">
                <c:v>4.154010386719805</c:v>
              </c:pt>
              <c:pt idx="12">
                <c:v>-0.19323720133506495</c:v>
              </c:pt>
              <c:pt idx="13">
                <c:v>-2.8948069107620045</c:v>
              </c:pt>
              <c:pt idx="14">
                <c:v>-6.44402676810118</c:v>
              </c:pt>
              <c:pt idx="15">
                <c:v>-6.8679549619196889</c:v>
              </c:pt>
              <c:pt idx="16">
                <c:v>-6.7236116259927368</c:v>
              </c:pt>
              <c:pt idx="17">
                <c:v>-5.192459757255274</c:v>
              </c:pt>
              <c:pt idx="18">
                <c:v>-5.7426240193503642</c:v>
              </c:pt>
              <c:pt idx="19">
                <c:v>-9.6917385477403464</c:v>
              </c:pt>
              <c:pt idx="20">
                <c:v>-9.6638776205753913</c:v>
              </c:pt>
              <c:pt idx="21">
                <c:v>-15.128591980444341</c:v>
              </c:pt>
              <c:pt idx="22">
                <c:v>-11.441852572551621</c:v>
              </c:pt>
              <c:pt idx="23">
                <c:v>-4.9877627918956158</c:v>
              </c:pt>
              <c:pt idx="24">
                <c:v>-6.817515384171049</c:v>
              </c:pt>
              <c:pt idx="25">
                <c:v>-7.6342821871776625</c:v>
              </c:pt>
              <c:pt idx="26">
                <c:v>-9.2898896538306683</c:v>
              </c:pt>
            </c:numLit>
          </c:val>
          <c:smooth val="0"/>
        </c:ser>
        <c:ser>
          <c:idx val="2"/>
          <c:order val="2"/>
          <c:tx>
            <c:v>Sustained Coal</c:v>
          </c:tx>
          <c:val>
            <c:numLit>
              <c:formatCode>General</c:formatCode>
              <c:ptCount val="27"/>
              <c:pt idx="0">
                <c:v>22.638229967720537</c:v>
              </c:pt>
              <c:pt idx="1">
                <c:v>19.765369704177978</c:v>
              </c:pt>
              <c:pt idx="2">
                <c:v>20.731058757597538</c:v>
              </c:pt>
              <c:pt idx="3">
                <c:v>28.773515434399862</c:v>
              </c:pt>
              <c:pt idx="4">
                <c:v>18.560362142571783</c:v>
              </c:pt>
              <c:pt idx="5">
                <c:v>19.252174108661311</c:v>
              </c:pt>
              <c:pt idx="6">
                <c:v>25.836050662634975</c:v>
              </c:pt>
              <c:pt idx="7">
                <c:v>15.662633179526665</c:v>
              </c:pt>
              <c:pt idx="8">
                <c:v>10.213510393865878</c:v>
              </c:pt>
              <c:pt idx="9">
                <c:v>12.111654536749199</c:v>
              </c:pt>
              <c:pt idx="10">
                <c:v>6.8379659559317769</c:v>
              </c:pt>
              <c:pt idx="11">
                <c:v>3.3199268593795423</c:v>
              </c:pt>
              <c:pt idx="12">
                <c:v>8.2394779010129149E-2</c:v>
              </c:pt>
              <c:pt idx="13">
                <c:v>-3.8508927565196087</c:v>
              </c:pt>
              <c:pt idx="14">
                <c:v>-6.7667032812816341</c:v>
              </c:pt>
              <c:pt idx="15">
                <c:v>-7.508827302736055</c:v>
              </c:pt>
              <c:pt idx="16">
                <c:v>-7.2979780638618017</c:v>
              </c:pt>
              <c:pt idx="17">
                <c:v>-7.0502746465827348</c:v>
              </c:pt>
              <c:pt idx="18">
                <c:v>-7.3325114930392949</c:v>
              </c:pt>
              <c:pt idx="19">
                <c:v>-9.3347481608216949</c:v>
              </c:pt>
              <c:pt idx="20">
                <c:v>-9.2330041510237422</c:v>
              </c:pt>
              <c:pt idx="21">
                <c:v>-13.53451403883335</c:v>
              </c:pt>
              <c:pt idx="22">
                <c:v>-13.178692656927252</c:v>
              </c:pt>
              <c:pt idx="23">
                <c:v>-6.2072542472859684</c:v>
              </c:pt>
              <c:pt idx="24">
                <c:v>-8.2499336922680495</c:v>
              </c:pt>
              <c:pt idx="25">
                <c:v>-8.4891441201538349</c:v>
              </c:pt>
              <c:pt idx="26">
                <c:v>-9.5860474407845508</c:v>
              </c:pt>
            </c:numLit>
          </c:val>
          <c:smooth val="0"/>
        </c:ser>
        <c:ser>
          <c:idx val="3"/>
          <c:order val="3"/>
          <c:tx>
            <c:v>Accelerated Wind</c:v>
          </c:tx>
          <c:val>
            <c:numLit>
              <c:formatCode>General</c:formatCode>
              <c:ptCount val="27"/>
              <c:pt idx="0">
                <c:v>22.572611964539941</c:v>
              </c:pt>
              <c:pt idx="1">
                <c:v>20.197290118795706</c:v>
              </c:pt>
              <c:pt idx="2">
                <c:v>20.406240660554417</c:v>
              </c:pt>
              <c:pt idx="3">
                <c:v>28.44660892104357</c:v>
              </c:pt>
              <c:pt idx="4">
                <c:v>17.324402853326465</c:v>
              </c:pt>
              <c:pt idx="5">
                <c:v>17.859935423645016</c:v>
              </c:pt>
              <c:pt idx="6">
                <c:v>25.11660458287075</c:v>
              </c:pt>
              <c:pt idx="7">
                <c:v>14.881693718591752</c:v>
              </c:pt>
              <c:pt idx="8">
                <c:v>14.808436664379194</c:v>
              </c:pt>
              <c:pt idx="9">
                <c:v>11.754157634727786</c:v>
              </c:pt>
              <c:pt idx="10">
                <c:v>6.6903280388242798</c:v>
              </c:pt>
              <c:pt idx="11">
                <c:v>3.1188157444243618</c:v>
              </c:pt>
              <c:pt idx="12">
                <c:v>-0.29019435253626824</c:v>
              </c:pt>
              <c:pt idx="13">
                <c:v>-4.0130012674487112</c:v>
              </c:pt>
              <c:pt idx="14">
                <c:v>-6.7658615985317923</c:v>
              </c:pt>
              <c:pt idx="15">
                <c:v>-7.6687605085999193</c:v>
              </c:pt>
              <c:pt idx="16">
                <c:v>-7.5459723553520686</c:v>
              </c:pt>
              <c:pt idx="17">
                <c:v>-7.2602101296583523</c:v>
              </c:pt>
              <c:pt idx="18">
                <c:v>-7.8458508063235328</c:v>
              </c:pt>
              <c:pt idx="19">
                <c:v>-9.6509206520259667</c:v>
              </c:pt>
              <c:pt idx="20">
                <c:v>-9.5433149533097446</c:v>
              </c:pt>
              <c:pt idx="21">
                <c:v>-14.320390882261755</c:v>
              </c:pt>
              <c:pt idx="22">
                <c:v>-13.564148147828485</c:v>
              </c:pt>
              <c:pt idx="23">
                <c:v>-6.427781910799844</c:v>
              </c:pt>
              <c:pt idx="24">
                <c:v>-8.5472091431801847</c:v>
              </c:pt>
              <c:pt idx="25">
                <c:v>-8.5631984191580734</c:v>
              </c:pt>
              <c:pt idx="26">
                <c:v>-9.6138685935036623</c:v>
              </c:pt>
            </c:numLit>
          </c:val>
          <c:smooth val="0"/>
        </c:ser>
        <c:dLbls>
          <c:showLegendKey val="0"/>
          <c:showVal val="0"/>
          <c:showCatName val="0"/>
          <c:showSerName val="0"/>
          <c:showPercent val="0"/>
          <c:showBubbleSize val="0"/>
        </c:dLbls>
        <c:marker val="1"/>
        <c:smooth val="0"/>
        <c:axId val="260995328"/>
        <c:axId val="261022080"/>
      </c:lineChart>
      <c:catAx>
        <c:axId val="260995328"/>
        <c:scaling>
          <c:orientation val="minMax"/>
        </c:scaling>
        <c:delete val="0"/>
        <c:axPos val="b"/>
        <c:title>
          <c:tx>
            <c:rich>
              <a:bodyPr/>
              <a:lstStyle/>
              <a:p>
                <a:pPr>
                  <a:defRPr/>
                </a:pPr>
                <a:r>
                  <a:rPr lang="en-US"/>
                  <a:t>Zone</a:t>
                </a:r>
              </a:p>
            </c:rich>
          </c:tx>
          <c:overlay val="0"/>
        </c:title>
        <c:majorTickMark val="out"/>
        <c:minorTickMark val="none"/>
        <c:tickLblPos val="nextTo"/>
        <c:crossAx val="261022080"/>
        <c:crosses val="autoZero"/>
        <c:auto val="1"/>
        <c:lblAlgn val="ctr"/>
        <c:lblOffset val="100"/>
        <c:noMultiLvlLbl val="0"/>
      </c:catAx>
      <c:valAx>
        <c:axId val="261022080"/>
        <c:scaling>
          <c:orientation val="minMax"/>
          <c:max val="30"/>
          <c:min val="-15"/>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609953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2021/22 HH Demand Tariffs</a:t>
            </a:r>
            <a:endParaRPr lang="en-GB">
              <a:effectLst/>
            </a:endParaRPr>
          </a:p>
        </c:rich>
      </c:tx>
      <c:overlay val="1"/>
    </c:title>
    <c:autoTitleDeleted val="0"/>
    <c:plotArea>
      <c:layout>
        <c:manualLayout>
          <c:layoutTarget val="inner"/>
          <c:xMode val="edge"/>
          <c:yMode val="edge"/>
          <c:x val="0.14747433798497958"/>
          <c:y val="0.12006601593363879"/>
          <c:w val="0.84196460590940969"/>
          <c:h val="0.69086421243721974"/>
        </c:manualLayout>
      </c:layout>
      <c:lineChart>
        <c:grouping val="standard"/>
        <c:varyColors val="0"/>
        <c:ser>
          <c:idx val="0"/>
          <c:order val="0"/>
          <c:tx>
            <c:v>Base Case</c:v>
          </c:tx>
          <c:val>
            <c:numLit>
              <c:formatCode>General</c:formatCode>
              <c:ptCount val="14"/>
              <c:pt idx="0">
                <c:v>63.879997176923212</c:v>
              </c:pt>
              <c:pt idx="1">
                <c:v>46.108663537819552</c:v>
              </c:pt>
              <c:pt idx="2">
                <c:v>57.703847103911016</c:v>
              </c:pt>
              <c:pt idx="3">
                <c:v>66.039663934157645</c:v>
              </c:pt>
              <c:pt idx="4">
                <c:v>65.532094502349594</c:v>
              </c:pt>
              <c:pt idx="5">
                <c:v>68.188904733399355</c:v>
              </c:pt>
              <c:pt idx="6">
                <c:v>69.60713023579568</c:v>
              </c:pt>
              <c:pt idx="7">
                <c:v>71.512264829765499</c:v>
              </c:pt>
              <c:pt idx="8">
                <c:v>71.430049765651177</c:v>
              </c:pt>
              <c:pt idx="9">
                <c:v>71.072493714353996</c:v>
              </c:pt>
              <c:pt idx="10">
                <c:v>74.314669120163884</c:v>
              </c:pt>
              <c:pt idx="11">
                <c:v>77.211839938731373</c:v>
              </c:pt>
              <c:pt idx="12">
                <c:v>75.483041719376871</c:v>
              </c:pt>
              <c:pt idx="13">
                <c:v>73.882174353409397</c:v>
              </c:pt>
            </c:numLit>
          </c:val>
          <c:smooth val="0"/>
        </c:ser>
        <c:ser>
          <c:idx val="1"/>
          <c:order val="1"/>
          <c:tx>
            <c:v>All TEC</c:v>
          </c:tx>
          <c:val>
            <c:numLit>
              <c:formatCode>General</c:formatCode>
              <c:ptCount val="14"/>
              <c:pt idx="0">
                <c:v>61.882839535854217</c:v>
              </c:pt>
              <c:pt idx="1">
                <c:v>47.15908617128693</c:v>
              </c:pt>
              <c:pt idx="2">
                <c:v>60.0585004013939</c:v>
              </c:pt>
              <c:pt idx="3">
                <c:v>67.236316169785752</c:v>
              </c:pt>
              <c:pt idx="4">
                <c:v>67.582058730915847</c:v>
              </c:pt>
              <c:pt idx="5">
                <c:v>68.652192648403357</c:v>
              </c:pt>
              <c:pt idx="6">
                <c:v>71.071052678270192</c:v>
              </c:pt>
              <c:pt idx="7">
                <c:v>73.372466605448594</c:v>
              </c:pt>
              <c:pt idx="8">
                <c:v>70.957364701302865</c:v>
              </c:pt>
              <c:pt idx="9">
                <c:v>76.412349666329959</c:v>
              </c:pt>
              <c:pt idx="10">
                <c:v>73.432552366585156</c:v>
              </c:pt>
              <c:pt idx="11">
                <c:v>75.49383651816764</c:v>
              </c:pt>
              <c:pt idx="12">
                <c:v>75.830482546354773</c:v>
              </c:pt>
              <c:pt idx="13">
                <c:v>78.809265807510499</c:v>
              </c:pt>
            </c:numLit>
          </c:val>
          <c:smooth val="0"/>
        </c:ser>
        <c:ser>
          <c:idx val="2"/>
          <c:order val="2"/>
          <c:tx>
            <c:v>Sustained Coal</c:v>
          </c:tx>
          <c:val>
            <c:numLit>
              <c:formatCode>General</c:formatCode>
              <c:ptCount val="14"/>
              <c:pt idx="0">
                <c:v>63.294243733029731</c:v>
              </c:pt>
              <c:pt idx="1">
                <c:v>47.097396642450242</c:v>
              </c:pt>
              <c:pt idx="2">
                <c:v>58.83272630897379</c:v>
              </c:pt>
              <c:pt idx="3">
                <c:v>67.126203614736028</c:v>
              </c:pt>
              <c:pt idx="4">
                <c:v>66.774841331849942</c:v>
              </c:pt>
              <c:pt idx="5">
                <c:v>68.609427148216213</c:v>
              </c:pt>
              <c:pt idx="6">
                <c:v>70.960486904773461</c:v>
              </c:pt>
              <c:pt idx="7">
                <c:v>72.610527939505943</c:v>
              </c:pt>
              <c:pt idx="8">
                <c:v>73.013199644141167</c:v>
              </c:pt>
              <c:pt idx="9">
                <c:v>71.308799416671462</c:v>
              </c:pt>
              <c:pt idx="10">
                <c:v>76.185229250312645</c:v>
              </c:pt>
              <c:pt idx="11">
                <c:v>78.944136769011791</c:v>
              </c:pt>
              <c:pt idx="12">
                <c:v>77.320768333084629</c:v>
              </c:pt>
              <c:pt idx="13">
                <c:v>77.36823381377404</c:v>
              </c:pt>
            </c:numLit>
          </c:val>
          <c:smooth val="0"/>
        </c:ser>
        <c:ser>
          <c:idx val="3"/>
          <c:order val="3"/>
          <c:tx>
            <c:v>Accelerated Wind</c:v>
          </c:tx>
          <c:val>
            <c:numLit>
              <c:formatCode>General</c:formatCode>
              <c:ptCount val="14"/>
              <c:pt idx="0">
                <c:v>63.88513277114992</c:v>
              </c:pt>
              <c:pt idx="1">
                <c:v>48.137566842314385</c:v>
              </c:pt>
              <c:pt idx="2">
                <c:v>59.983575304750126</c:v>
              </c:pt>
              <c:pt idx="3">
                <c:v>67.979716519544596</c:v>
              </c:pt>
              <c:pt idx="4">
                <c:v>67.326930659618043</c:v>
              </c:pt>
              <c:pt idx="5">
                <c:v>69.938310155666002</c:v>
              </c:pt>
              <c:pt idx="6">
                <c:v>71.324903056417554</c:v>
              </c:pt>
              <c:pt idx="7">
                <c:v>73.111422461165091</c:v>
              </c:pt>
              <c:pt idx="8">
                <c:v>72.748595400065824</c:v>
              </c:pt>
              <c:pt idx="9">
                <c:v>70.121873178606208</c:v>
              </c:pt>
              <c:pt idx="10">
                <c:v>75.50503063852085</c:v>
              </c:pt>
              <c:pt idx="11">
                <c:v>78.476485176428099</c:v>
              </c:pt>
              <c:pt idx="12">
                <c:v>76.611309315764657</c:v>
              </c:pt>
              <c:pt idx="13">
                <c:v>74.522233061170994</c:v>
              </c:pt>
            </c:numLit>
          </c:val>
          <c:smooth val="0"/>
        </c:ser>
        <c:dLbls>
          <c:showLegendKey val="0"/>
          <c:showVal val="0"/>
          <c:showCatName val="0"/>
          <c:showSerName val="0"/>
          <c:showPercent val="0"/>
          <c:showBubbleSize val="0"/>
        </c:dLbls>
        <c:marker val="1"/>
        <c:smooth val="0"/>
        <c:axId val="261086592"/>
        <c:axId val="261092480"/>
      </c:lineChart>
      <c:catAx>
        <c:axId val="261086592"/>
        <c:scaling>
          <c:orientation val="minMax"/>
        </c:scaling>
        <c:delete val="0"/>
        <c:axPos val="b"/>
        <c:majorTickMark val="out"/>
        <c:minorTickMark val="none"/>
        <c:tickLblPos val="nextTo"/>
        <c:crossAx val="261092480"/>
        <c:crosses val="autoZero"/>
        <c:auto val="1"/>
        <c:lblAlgn val="ctr"/>
        <c:lblOffset val="100"/>
        <c:noMultiLvlLbl val="0"/>
      </c:catAx>
      <c:valAx>
        <c:axId val="261092480"/>
        <c:scaling>
          <c:orientation val="minMax"/>
          <c:max val="80"/>
        </c:scaling>
        <c:delete val="0"/>
        <c:axPos val="l"/>
        <c:majorGridlines/>
        <c:title>
          <c:tx>
            <c:rich>
              <a:bodyPr rot="-5400000" vert="horz"/>
              <a:lstStyle/>
              <a:p>
                <a:pPr>
                  <a:defRPr/>
                </a:pPr>
                <a:r>
                  <a:rPr lang="en-US"/>
                  <a:t>£/kW</a:t>
                </a:r>
              </a:p>
            </c:rich>
          </c:tx>
          <c:layout>
            <c:manualLayout>
              <c:xMode val="edge"/>
              <c:yMode val="edge"/>
              <c:x val="5.2805280528052806E-3"/>
              <c:y val="0.37058755979933422"/>
            </c:manualLayout>
          </c:layout>
          <c:overlay val="0"/>
        </c:title>
        <c:numFmt formatCode="&quot;£&quot;#,##0.00" sourceLinked="0"/>
        <c:majorTickMark val="out"/>
        <c:minorTickMark val="none"/>
        <c:tickLblPos val="nextTo"/>
        <c:crossAx val="2610865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Non-Half Hour Demand Tariffs</a:t>
            </a:r>
          </a:p>
        </c:rich>
      </c:tx>
      <c:overlay val="0"/>
    </c:title>
    <c:autoTitleDeleted val="0"/>
    <c:plotArea>
      <c:layout>
        <c:manualLayout>
          <c:layoutTarget val="inner"/>
          <c:xMode val="edge"/>
          <c:yMode val="edge"/>
          <c:x val="0.14248933727034122"/>
          <c:y val="0.14764055808813373"/>
          <c:w val="0.82886482939632544"/>
          <c:h val="0.65116784086199753"/>
        </c:manualLayout>
      </c:layout>
      <c:lineChart>
        <c:grouping val="standard"/>
        <c:varyColors val="0"/>
        <c:ser>
          <c:idx val="4"/>
          <c:order val="0"/>
          <c:tx>
            <c:strRef>
              <c:f>'T11'!$D$4</c:f>
              <c:strCache>
                <c:ptCount val="1"/>
                <c:pt idx="0">
                  <c:v>17/18 </c:v>
                </c:pt>
              </c:strCache>
            </c:strRef>
          </c:tx>
          <c:spPr>
            <a:ln>
              <a:solidFill>
                <a:schemeClr val="accent6">
                  <a:lumMod val="75000"/>
                </a:schemeClr>
              </a:solidFill>
            </a:ln>
          </c:spPr>
          <c:marker>
            <c:symbol val="diamond"/>
            <c:size val="7"/>
            <c:spPr>
              <a:solidFill>
                <a:schemeClr val="accent6">
                  <a:lumMod val="75000"/>
                </a:schemeClr>
              </a:solidFill>
              <a:ln>
                <a:noFill/>
              </a:ln>
            </c:spPr>
          </c:marker>
          <c:val>
            <c:numRef>
              <c:f>'T11'!$D$6:$D$19</c:f>
              <c:numCache>
                <c:formatCode>#,##0.00_ ;\-#,##0.00\ </c:formatCode>
                <c:ptCount val="14"/>
                <c:pt idx="0">
                  <c:v>6.2156080486078134</c:v>
                </c:pt>
                <c:pt idx="1">
                  <c:v>4.26274657676373</c:v>
                </c:pt>
                <c:pt idx="2">
                  <c:v>5.9434932353381562</c:v>
                </c:pt>
                <c:pt idx="3">
                  <c:v>5.8781852477560523</c:v>
                </c:pt>
                <c:pt idx="4">
                  <c:v>5.9787826001230284</c:v>
                </c:pt>
                <c:pt idx="5">
                  <c:v>6.607274125394766</c:v>
                </c:pt>
                <c:pt idx="6">
                  <c:v>6.2487955308333438</c:v>
                </c:pt>
                <c:pt idx="7">
                  <c:v>6.4263167030941792</c:v>
                </c:pt>
                <c:pt idx="8">
                  <c:v>7.0951344242047512</c:v>
                </c:pt>
                <c:pt idx="9">
                  <c:v>5.7753695281434307</c:v>
                </c:pt>
                <c:pt idx="10">
                  <c:v>7.4752199591476929</c:v>
                </c:pt>
                <c:pt idx="11">
                  <c:v>5.4873780214557382</c:v>
                </c:pt>
                <c:pt idx="12">
                  <c:v>7.047919709454991</c:v>
                </c:pt>
                <c:pt idx="13">
                  <c:v>7.4648134118615435</c:v>
                </c:pt>
              </c:numCache>
            </c:numRef>
          </c:val>
          <c:smooth val="0"/>
        </c:ser>
        <c:ser>
          <c:idx val="0"/>
          <c:order val="1"/>
          <c:tx>
            <c:strRef>
              <c:f>'T11'!$E$4</c:f>
              <c:strCache>
                <c:ptCount val="1"/>
                <c:pt idx="0">
                  <c:v>18/19 </c:v>
                </c:pt>
              </c:strCache>
            </c:strRef>
          </c:tx>
          <c:marker>
            <c:symbol val="diamond"/>
            <c:size val="5"/>
          </c:marker>
          <c:cat>
            <c:numRef>
              <c:f>'T11'!$B$6:$B$19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'T11'!$E$6:$E$19</c:f>
              <c:numCache>
                <c:formatCode>#,##0.00_ ;\-#,##0.00\ </c:formatCode>
                <c:ptCount val="14"/>
                <c:pt idx="0">
                  <c:v>10.781961677964235</c:v>
                </c:pt>
                <c:pt idx="1">
                  <c:v>4.5329706412185233</c:v>
                </c:pt>
                <c:pt idx="2">
                  <c:v>6.6653909630730848</c:v>
                </c:pt>
                <c:pt idx="3">
                  <c:v>6.4365018599422283</c:v>
                </c:pt>
                <c:pt idx="4">
                  <c:v>6.5630838860899745</c:v>
                </c:pt>
                <c:pt idx="5">
                  <c:v>7.3031819377000478</c:v>
                </c:pt>
                <c:pt idx="6">
                  <c:v>6.8328424236388461</c:v>
                </c:pt>
                <c:pt idx="7">
                  <c:v>6.9625767017871114</c:v>
                </c:pt>
                <c:pt idx="8">
                  <c:v>7.889447248865995</c:v>
                </c:pt>
                <c:pt idx="9">
                  <c:v>6.3180926333252456</c:v>
                </c:pt>
                <c:pt idx="10">
                  <c:v>8.2014679603269833</c:v>
                </c:pt>
                <c:pt idx="11">
                  <c:v>5.4957687033634217</c:v>
                </c:pt>
                <c:pt idx="12">
                  <c:v>7.623327133824354</c:v>
                </c:pt>
                <c:pt idx="13">
                  <c:v>8.2404012595423044</c:v>
                </c:pt>
              </c:numCache>
            </c:numRef>
          </c:val>
          <c:smooth val="0"/>
        </c:ser>
        <c:ser>
          <c:idx val="1"/>
          <c:order val="2"/>
          <c:tx>
            <c:strRef>
              <c:f>'T11'!$F$4</c:f>
              <c:strCache>
                <c:ptCount val="1"/>
                <c:pt idx="0">
                  <c:v>19/20</c:v>
                </c:pt>
              </c:strCache>
            </c:strRef>
          </c:tx>
          <c:marker>
            <c:symbol val="diamond"/>
            <c:size val="5"/>
          </c:marker>
          <c:cat>
            <c:numRef>
              <c:f>'T11'!$B$6:$B$19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'T11'!$F$6:$F$19</c:f>
              <c:numCache>
                <c:formatCode>#,##0.00_ ;\-#,##0.00\ </c:formatCode>
                <c:ptCount val="14"/>
                <c:pt idx="0">
                  <c:v>13.488736712118339</c:v>
                </c:pt>
                <c:pt idx="1">
                  <c:v>5.3258071817701707</c:v>
                </c:pt>
                <c:pt idx="2">
                  <c:v>7.7328452881862892</c:v>
                </c:pt>
                <c:pt idx="3">
                  <c:v>7.1184233348453336</c:v>
                </c:pt>
                <c:pt idx="4">
                  <c:v>7.2486085004383094</c:v>
                </c:pt>
                <c:pt idx="5">
                  <c:v>8.2203910492484162</c:v>
                </c:pt>
                <c:pt idx="6">
                  <c:v>7.4669202564620161</c:v>
                </c:pt>
                <c:pt idx="7">
                  <c:v>7.5735788552075318</c:v>
                </c:pt>
                <c:pt idx="8">
                  <c:v>8.7548355828406059</c:v>
                </c:pt>
                <c:pt idx="9">
                  <c:v>6.9022935229768976</c:v>
                </c:pt>
                <c:pt idx="10">
                  <c:v>9.1020287339263461</c:v>
                </c:pt>
                <c:pt idx="11">
                  <c:v>5.3664818755771924</c:v>
                </c:pt>
                <c:pt idx="12">
                  <c:v>8.2135969506208308</c:v>
                </c:pt>
                <c:pt idx="13">
                  <c:v>9.2893622525662227</c:v>
                </c:pt>
              </c:numCache>
            </c:numRef>
          </c:val>
          <c:smooth val="0"/>
        </c:ser>
        <c:ser>
          <c:idx val="2"/>
          <c:order val="3"/>
          <c:tx>
            <c:strRef>
              <c:f>'T11'!$G$4</c:f>
              <c:strCache>
                <c:ptCount val="1"/>
                <c:pt idx="0">
                  <c:v>20/21 </c:v>
                </c:pt>
              </c:strCache>
            </c:strRef>
          </c:tx>
          <c:marker>
            <c:symbol val="diamond"/>
            <c:size val="5"/>
          </c:marker>
          <c:cat>
            <c:numRef>
              <c:f>'T11'!$B$6:$B$19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'T11'!$G$6:$G$19</c:f>
              <c:numCache>
                <c:formatCode>#,##0.00_ ;\-#,##0.00\ </c:formatCode>
                <c:ptCount val="14"/>
                <c:pt idx="0">
                  <c:v>16.48353501241462</c:v>
                </c:pt>
                <c:pt idx="1">
                  <c:v>6.4103976296176732</c:v>
                </c:pt>
                <c:pt idx="2">
                  <c:v>8.8636556555333286</c:v>
                </c:pt>
                <c:pt idx="3">
                  <c:v>7.905337122716027</c:v>
                </c:pt>
                <c:pt idx="4">
                  <c:v>7.9974481779173479</c:v>
                </c:pt>
                <c:pt idx="5">
                  <c:v>9.3298908891263714</c:v>
                </c:pt>
                <c:pt idx="6">
                  <c:v>8.1742918495084353</c:v>
                </c:pt>
                <c:pt idx="7">
                  <c:v>8.2833667948563985</c:v>
                </c:pt>
                <c:pt idx="8">
                  <c:v>9.8002693376989196</c:v>
                </c:pt>
                <c:pt idx="9">
                  <c:v>7.6429285841118313</c:v>
                </c:pt>
                <c:pt idx="10">
                  <c:v>10.197731762516012</c:v>
                </c:pt>
                <c:pt idx="11">
                  <c:v>5.227633130488833</c:v>
                </c:pt>
                <c:pt idx="12">
                  <c:v>9.0240086681573235</c:v>
                </c:pt>
                <c:pt idx="13">
                  <c:v>10.122366763969955</c:v>
                </c:pt>
              </c:numCache>
            </c:numRef>
          </c:val>
          <c:smooth val="0"/>
        </c:ser>
        <c:ser>
          <c:idx val="3"/>
          <c:order val="4"/>
          <c:tx>
            <c:strRef>
              <c:f>'T11'!$H$4</c:f>
              <c:strCache>
                <c:ptCount val="1"/>
                <c:pt idx="0">
                  <c:v>21/22 </c:v>
                </c:pt>
              </c:strCache>
            </c:strRef>
          </c:tx>
          <c:marker>
            <c:symbol val="diamond"/>
            <c:size val="5"/>
          </c:marker>
          <c:cat>
            <c:numRef>
              <c:f>'T11'!$B$6:$B$19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'T11'!$H$6:$H$19</c:f>
              <c:numCache>
                <c:formatCode>#,##0.00_ ;\-#,##0.00\ </c:formatCode>
                <c:ptCount val="14"/>
                <c:pt idx="0">
                  <c:v>19.515291787100679</c:v>
                </c:pt>
                <c:pt idx="1">
                  <c:v>7.128367373120823</c:v>
                </c:pt>
                <c:pt idx="2">
                  <c:v>10.07674602382353</c:v>
                </c:pt>
                <c:pt idx="3">
                  <c:v>8.6478305042155128</c:v>
                </c:pt>
                <c:pt idx="4">
                  <c:v>8.7309565369362971</c:v>
                </c:pt>
                <c:pt idx="5">
                  <c:v>10.463994820291983</c:v>
                </c:pt>
                <c:pt idx="6">
                  <c:v>8.8539420941507245</c:v>
                </c:pt>
                <c:pt idx="7">
                  <c:v>8.99535422223477</c:v>
                </c:pt>
                <c:pt idx="8">
                  <c:v>10.890233151123569</c:v>
                </c:pt>
                <c:pt idx="9">
                  <c:v>8.7759514768015183</c:v>
                </c:pt>
                <c:pt idx="10">
                  <c:v>11.357165327258743</c:v>
                </c:pt>
                <c:pt idx="11">
                  <c:v>4.9728620054990431</c:v>
                </c:pt>
                <c:pt idx="12">
                  <c:v>9.8752399381322249</c:v>
                </c:pt>
                <c:pt idx="13">
                  <c:v>11.51919630819963</c:v>
                </c:pt>
              </c:numCache>
            </c:numRef>
          </c:val>
          <c:smooth val="0"/>
        </c:ser>
        <c:dLbls>
          <c:showLegendKey val="0"/>
          <c:showVal val="0"/>
          <c:showCatName val="0"/>
          <c:showSerName val="0"/>
          <c:showPercent val="0"/>
          <c:showBubbleSize val="0"/>
        </c:dLbls>
        <c:marker val="1"/>
        <c:smooth val="0"/>
        <c:axId val="242974720"/>
        <c:axId val="242976640"/>
      </c:lineChart>
      <c:catAx>
        <c:axId val="242974720"/>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nextTo"/>
        <c:crossAx val="242976640"/>
        <c:crosses val="autoZero"/>
        <c:auto val="1"/>
        <c:lblAlgn val="ctr"/>
        <c:lblOffset val="100"/>
        <c:noMultiLvlLbl val="0"/>
      </c:catAx>
      <c:valAx>
        <c:axId val="242976640"/>
        <c:scaling>
          <c:orientation val="minMax"/>
        </c:scaling>
        <c:delete val="0"/>
        <c:axPos val="l"/>
        <c:majorGridlines/>
        <c:title>
          <c:tx>
            <c:rich>
              <a:bodyPr rot="-5400000" vert="horz"/>
              <a:lstStyle/>
              <a:p>
                <a:pPr>
                  <a:defRPr/>
                </a:pPr>
                <a:r>
                  <a:rPr lang="en-US"/>
                  <a:t>p/kWh</a:t>
                </a:r>
              </a:p>
            </c:rich>
          </c:tx>
          <c:overlay val="0"/>
        </c:title>
        <c:numFmt formatCode="#,##0.00_ ;\-#,##0.00\ " sourceLinked="1"/>
        <c:majorTickMark val="out"/>
        <c:minorTickMark val="none"/>
        <c:tickLblPos val="nextTo"/>
        <c:crossAx val="24297472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2021/22 HH Demand Tariffs</a:t>
            </a:r>
            <a:endParaRPr lang="en-GB">
              <a:effectLst/>
            </a:endParaRPr>
          </a:p>
        </c:rich>
      </c:tx>
      <c:overlay val="1"/>
    </c:title>
    <c:autoTitleDeleted val="0"/>
    <c:plotArea>
      <c:layout>
        <c:manualLayout>
          <c:layoutTarget val="inner"/>
          <c:xMode val="edge"/>
          <c:yMode val="edge"/>
          <c:x val="0.14747433798497958"/>
          <c:y val="0.12006601593363879"/>
          <c:w val="0.84196460590940969"/>
          <c:h val="0.69086421243721974"/>
        </c:manualLayout>
      </c:layout>
      <c:lineChart>
        <c:grouping val="standard"/>
        <c:varyColors val="0"/>
        <c:ser>
          <c:idx val="0"/>
          <c:order val="0"/>
          <c:tx>
            <c:v>Base Case</c:v>
          </c:tx>
          <c:val>
            <c:numLit>
              <c:formatCode>General</c:formatCode>
              <c:ptCount val="14"/>
              <c:pt idx="0">
                <c:v>63.879997176923212</c:v>
              </c:pt>
              <c:pt idx="1">
                <c:v>46.108663537819552</c:v>
              </c:pt>
              <c:pt idx="2">
                <c:v>57.703847103911016</c:v>
              </c:pt>
              <c:pt idx="3">
                <c:v>66.039663934157645</c:v>
              </c:pt>
              <c:pt idx="4">
                <c:v>65.532094502349594</c:v>
              </c:pt>
              <c:pt idx="5">
                <c:v>68.188904733399355</c:v>
              </c:pt>
              <c:pt idx="6">
                <c:v>69.60713023579568</c:v>
              </c:pt>
              <c:pt idx="7">
                <c:v>71.512264829765499</c:v>
              </c:pt>
              <c:pt idx="8">
                <c:v>71.430049765651177</c:v>
              </c:pt>
              <c:pt idx="9">
                <c:v>71.072493714353996</c:v>
              </c:pt>
              <c:pt idx="10">
                <c:v>74.314669120163884</c:v>
              </c:pt>
              <c:pt idx="11">
                <c:v>77.211839938731373</c:v>
              </c:pt>
              <c:pt idx="12">
                <c:v>75.483041719376871</c:v>
              </c:pt>
              <c:pt idx="13">
                <c:v>73.882174353409397</c:v>
              </c:pt>
            </c:numLit>
          </c:val>
          <c:smooth val="0"/>
        </c:ser>
        <c:ser>
          <c:idx val="1"/>
          <c:order val="1"/>
          <c:tx>
            <c:v>All TEC</c:v>
          </c:tx>
          <c:val>
            <c:numLit>
              <c:formatCode>General</c:formatCode>
              <c:ptCount val="14"/>
              <c:pt idx="0">
                <c:v>61.882839535854217</c:v>
              </c:pt>
              <c:pt idx="1">
                <c:v>47.15908617128693</c:v>
              </c:pt>
              <c:pt idx="2">
                <c:v>60.0585004013939</c:v>
              </c:pt>
              <c:pt idx="3">
                <c:v>67.236316169785752</c:v>
              </c:pt>
              <c:pt idx="4">
                <c:v>67.582058730915847</c:v>
              </c:pt>
              <c:pt idx="5">
                <c:v>68.652192648403357</c:v>
              </c:pt>
              <c:pt idx="6">
                <c:v>71.071052678270192</c:v>
              </c:pt>
              <c:pt idx="7">
                <c:v>73.372466605448594</c:v>
              </c:pt>
              <c:pt idx="8">
                <c:v>70.957364701302865</c:v>
              </c:pt>
              <c:pt idx="9">
                <c:v>76.412349666329959</c:v>
              </c:pt>
              <c:pt idx="10">
                <c:v>73.432552366585156</c:v>
              </c:pt>
              <c:pt idx="11">
                <c:v>75.49383651816764</c:v>
              </c:pt>
              <c:pt idx="12">
                <c:v>75.830482546354773</c:v>
              </c:pt>
              <c:pt idx="13">
                <c:v>78.809265807510499</c:v>
              </c:pt>
            </c:numLit>
          </c:val>
          <c:smooth val="0"/>
        </c:ser>
        <c:ser>
          <c:idx val="2"/>
          <c:order val="2"/>
          <c:tx>
            <c:v>Sustained Coal</c:v>
          </c:tx>
          <c:val>
            <c:numLit>
              <c:formatCode>General</c:formatCode>
              <c:ptCount val="14"/>
              <c:pt idx="0">
                <c:v>63.294243733029731</c:v>
              </c:pt>
              <c:pt idx="1">
                <c:v>47.097396642450242</c:v>
              </c:pt>
              <c:pt idx="2">
                <c:v>58.83272630897379</c:v>
              </c:pt>
              <c:pt idx="3">
                <c:v>67.126203614736028</c:v>
              </c:pt>
              <c:pt idx="4">
                <c:v>66.774841331849942</c:v>
              </c:pt>
              <c:pt idx="5">
                <c:v>68.609427148216213</c:v>
              </c:pt>
              <c:pt idx="6">
                <c:v>70.960486904773461</c:v>
              </c:pt>
              <c:pt idx="7">
                <c:v>72.610527939505943</c:v>
              </c:pt>
              <c:pt idx="8">
                <c:v>73.013199644141167</c:v>
              </c:pt>
              <c:pt idx="9">
                <c:v>71.308799416671462</c:v>
              </c:pt>
              <c:pt idx="10">
                <c:v>76.185229250312645</c:v>
              </c:pt>
              <c:pt idx="11">
                <c:v>78.944136769011791</c:v>
              </c:pt>
              <c:pt idx="12">
                <c:v>77.320768333084629</c:v>
              </c:pt>
              <c:pt idx="13">
                <c:v>77.36823381377404</c:v>
              </c:pt>
            </c:numLit>
          </c:val>
          <c:smooth val="0"/>
        </c:ser>
        <c:ser>
          <c:idx val="3"/>
          <c:order val="3"/>
          <c:tx>
            <c:v>Accelerated Wind</c:v>
          </c:tx>
          <c:val>
            <c:numLit>
              <c:formatCode>General</c:formatCode>
              <c:ptCount val="14"/>
              <c:pt idx="0">
                <c:v>63.88513277114992</c:v>
              </c:pt>
              <c:pt idx="1">
                <c:v>48.137566842314385</c:v>
              </c:pt>
              <c:pt idx="2">
                <c:v>59.983575304750126</c:v>
              </c:pt>
              <c:pt idx="3">
                <c:v>67.979716519544596</c:v>
              </c:pt>
              <c:pt idx="4">
                <c:v>67.326930659618043</c:v>
              </c:pt>
              <c:pt idx="5">
                <c:v>69.938310155666002</c:v>
              </c:pt>
              <c:pt idx="6">
                <c:v>71.324903056417554</c:v>
              </c:pt>
              <c:pt idx="7">
                <c:v>73.111422461165091</c:v>
              </c:pt>
              <c:pt idx="8">
                <c:v>72.748595400065824</c:v>
              </c:pt>
              <c:pt idx="9">
                <c:v>70.121873178606208</c:v>
              </c:pt>
              <c:pt idx="10">
                <c:v>75.50503063852085</c:v>
              </c:pt>
              <c:pt idx="11">
                <c:v>78.476485176428099</c:v>
              </c:pt>
              <c:pt idx="12">
                <c:v>76.611309315764657</c:v>
              </c:pt>
              <c:pt idx="13">
                <c:v>74.522233061170994</c:v>
              </c:pt>
            </c:numLit>
          </c:val>
          <c:smooth val="0"/>
        </c:ser>
        <c:dLbls>
          <c:showLegendKey val="0"/>
          <c:showVal val="0"/>
          <c:showCatName val="0"/>
          <c:showSerName val="0"/>
          <c:showPercent val="0"/>
          <c:showBubbleSize val="0"/>
        </c:dLbls>
        <c:marker val="1"/>
        <c:smooth val="0"/>
        <c:axId val="261214592"/>
        <c:axId val="261216128"/>
      </c:lineChart>
      <c:catAx>
        <c:axId val="261214592"/>
        <c:scaling>
          <c:orientation val="minMax"/>
        </c:scaling>
        <c:delete val="0"/>
        <c:axPos val="b"/>
        <c:majorTickMark val="out"/>
        <c:minorTickMark val="none"/>
        <c:tickLblPos val="nextTo"/>
        <c:crossAx val="261216128"/>
        <c:crosses val="autoZero"/>
        <c:auto val="1"/>
        <c:lblAlgn val="ctr"/>
        <c:lblOffset val="100"/>
        <c:noMultiLvlLbl val="0"/>
      </c:catAx>
      <c:valAx>
        <c:axId val="261216128"/>
        <c:scaling>
          <c:orientation val="minMax"/>
          <c:max val="80"/>
        </c:scaling>
        <c:delete val="0"/>
        <c:axPos val="l"/>
        <c:majorGridlines/>
        <c:title>
          <c:tx>
            <c:rich>
              <a:bodyPr rot="-5400000" vert="horz"/>
              <a:lstStyle/>
              <a:p>
                <a:pPr>
                  <a:defRPr/>
                </a:pPr>
                <a:r>
                  <a:rPr lang="en-US"/>
                  <a:t>£/kW</a:t>
                </a:r>
              </a:p>
            </c:rich>
          </c:tx>
          <c:layout>
            <c:manualLayout>
              <c:xMode val="edge"/>
              <c:yMode val="edge"/>
              <c:x val="5.2805280528052806E-3"/>
              <c:y val="0.37058755979933422"/>
            </c:manualLayout>
          </c:layout>
          <c:overlay val="0"/>
        </c:title>
        <c:numFmt formatCode="&quot;£&quot;#,##0.00" sourceLinked="0"/>
        <c:majorTickMark val="out"/>
        <c:minorTickMark val="none"/>
        <c:tickLblPos val="nextTo"/>
        <c:crossAx val="2612145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'T19'!$B$4:$C$4</c:f>
          <c:strCache>
            <c:ptCount val="1"/>
            <c:pt idx="0">
              <c:v>Wider Tariffs for a Conventional 80% Generator</c:v>
            </c:pt>
          </c:strCache>
        </c:strRef>
      </c:tx>
      <c:overlay val="0"/>
    </c:title>
    <c:autoTitleDeleted val="0"/>
    <c:plotArea>
      <c:layout/>
      <c:lineChart>
        <c:grouping val="standard"/>
        <c:varyColors val="0"/>
        <c:ser>
          <c:idx val="0"/>
          <c:order val="0"/>
          <c:tx>
            <c:strRef>
              <c:f>'T19'!$D$4</c:f>
              <c:strCache>
                <c:ptCount val="1"/>
                <c:pt idx="0">
                  <c:v>2017/18</c:v>
                </c:pt>
              </c:strCache>
            </c:strRef>
          </c:tx>
          <c:spPr>
            <a:ln>
              <a:solidFill>
                <a:schemeClr val="accent6">
                  <a:lumMod val="75000"/>
                </a:schemeClr>
              </a:solidFill>
            </a:ln>
          </c:spPr>
          <c:marker>
            <c:symbol val="diamond"/>
            <c:size val="7"/>
            <c:spPr>
              <a:solidFill>
                <a:schemeClr val="accent6">
                  <a:lumMod val="75000"/>
                </a:schemeClr>
              </a:solidFill>
              <a:ln>
                <a:noFill/>
              </a:ln>
            </c:spPr>
          </c:marker>
          <c:cat>
            <c:numRef>
              <c:f>'T19'!$B$6:$B$32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'T19'!$D$6:$D$32</c:f>
              <c:numCache>
                <c:formatCode>#,##0.00</c:formatCode>
                <c:ptCount val="27"/>
                <c:pt idx="0">
                  <c:v>24.606137184142881</c:v>
                </c:pt>
                <c:pt idx="1">
                  <c:v>20.311829078361136</c:v>
                </c:pt>
                <c:pt idx="2">
                  <c:v>22.484930022235467</c:v>
                </c:pt>
                <c:pt idx="3">
                  <c:v>16.412173819382829</c:v>
                </c:pt>
                <c:pt idx="4">
                  <c:v>21.689677596731649</c:v>
                </c:pt>
                <c:pt idx="5">
                  <c:v>25.785551835494243</c:v>
                </c:pt>
                <c:pt idx="6">
                  <c:v>31.670187190725763</c:v>
                </c:pt>
                <c:pt idx="7">
                  <c:v>21.537447798890504</c:v>
                </c:pt>
                <c:pt idx="8">
                  <c:v>14.29669614206445</c:v>
                </c:pt>
                <c:pt idx="9">
                  <c:v>19.068785950564902</c:v>
                </c:pt>
                <c:pt idx="10">
                  <c:v>15.076184080117111</c:v>
                </c:pt>
                <c:pt idx="11">
                  <c:v>9.1814875796062925</c:v>
                </c:pt>
                <c:pt idx="12">
                  <c:v>7.1230474643163664</c:v>
                </c:pt>
                <c:pt idx="13">
                  <c:v>3.9924364241481261</c:v>
                </c:pt>
                <c:pt idx="14">
                  <c:v>2.7628751008427539</c:v>
                </c:pt>
                <c:pt idx="15">
                  <c:v>1.1308309571629891</c:v>
                </c:pt>
                <c:pt idx="16">
                  <c:v>7.1701894604222272E-2</c:v>
                </c:pt>
                <c:pt idx="17">
                  <c:v>-0.7831752460302106</c:v>
                </c:pt>
                <c:pt idx="18">
                  <c:v>1.1982755011345947</c:v>
                </c:pt>
                <c:pt idx="19">
                  <c:v>4.0874653121955689</c:v>
                </c:pt>
                <c:pt idx="20">
                  <c:v>1.1438352227908373</c:v>
                </c:pt>
                <c:pt idx="21">
                  <c:v>-3.1112536514869777</c:v>
                </c:pt>
                <c:pt idx="22">
                  <c:v>-9.9579788523038086</c:v>
                </c:pt>
                <c:pt idx="23">
                  <c:v>-3.8699884200822821</c:v>
                </c:pt>
                <c:pt idx="24">
                  <c:v>-5.142265509232276</c:v>
                </c:pt>
                <c:pt idx="25">
                  <c:v>-6.2344605223290817</c:v>
                </c:pt>
                <c:pt idx="26">
                  <c:v>-5.8996380299492914</c:v>
                </c:pt>
              </c:numCache>
            </c:numRef>
          </c:val>
          <c:smooth val="0"/>
        </c:ser>
        <c:ser>
          <c:idx val="1"/>
          <c:order val="1"/>
          <c:tx>
            <c:strRef>
              <c:f>'T19'!$E$4</c:f>
              <c:strCache>
                <c:ptCount val="1"/>
                <c:pt idx="0">
                  <c:v>2018/19</c:v>
                </c:pt>
              </c:strCache>
            </c:strRef>
          </c:tx>
          <c:spPr>
            <a:ln>
              <a:solidFill>
                <a:schemeClr val="accent1"/>
              </a:solidFill>
            </a:ln>
          </c:spPr>
          <c:marker>
            <c:symbol val="diamond"/>
            <c:size val="7"/>
            <c:spPr>
              <a:solidFill>
                <a:schemeClr val="accent1"/>
              </a:solidFill>
              <a:ln>
                <a:noFill/>
              </a:ln>
            </c:spPr>
          </c:marker>
          <c:cat>
            <c:numRef>
              <c:f>'T19'!$B$6:$B$32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'T19'!$E$6:$E$32</c:f>
              <c:numCache>
                <c:formatCode>#,##0.00</c:formatCode>
                <c:ptCount val="27"/>
                <c:pt idx="0">
                  <c:v>29.147945507545785</c:v>
                </c:pt>
                <c:pt idx="1">
                  <c:v>24.362019701734901</c:v>
                </c:pt>
                <c:pt idx="2">
                  <c:v>27.605157695880919</c:v>
                </c:pt>
                <c:pt idx="3">
                  <c:v>33.174128062166801</c:v>
                </c:pt>
                <c:pt idx="4">
                  <c:v>26.768909078834376</c:v>
                </c:pt>
                <c:pt idx="5">
                  <c:v>26.932209346754576</c:v>
                </c:pt>
                <c:pt idx="6">
                  <c:v>33.410024952175732</c:v>
                </c:pt>
                <c:pt idx="7">
                  <c:v>23.328749759600914</c:v>
                </c:pt>
                <c:pt idx="8">
                  <c:v>16.811202780075675</c:v>
                </c:pt>
                <c:pt idx="9">
                  <c:v>19.827458785182646</c:v>
                </c:pt>
                <c:pt idx="10">
                  <c:v>14.928039285044091</c:v>
                </c:pt>
                <c:pt idx="11">
                  <c:v>10.123323085538695</c:v>
                </c:pt>
                <c:pt idx="12">
                  <c:v>6.6310879930972515</c:v>
                </c:pt>
                <c:pt idx="13">
                  <c:v>3.103534909925767</c:v>
                </c:pt>
                <c:pt idx="14">
                  <c:v>1.6808891090070293</c:v>
                </c:pt>
                <c:pt idx="15">
                  <c:v>-0.57129484706502209</c:v>
                </c:pt>
                <c:pt idx="16">
                  <c:v>-1.6511230051355505</c:v>
                </c:pt>
                <c:pt idx="17">
                  <c:v>-2.1997402294803043</c:v>
                </c:pt>
                <c:pt idx="18">
                  <c:v>0.37274365106417617</c:v>
                </c:pt>
                <c:pt idx="19">
                  <c:v>2.8009382620189949</c:v>
                </c:pt>
                <c:pt idx="20">
                  <c:v>-0.22976853586474499</c:v>
                </c:pt>
                <c:pt idx="21">
                  <c:v>-4.7000249561689529</c:v>
                </c:pt>
                <c:pt idx="22">
                  <c:v>-13.472740759015609</c:v>
                </c:pt>
                <c:pt idx="23">
                  <c:v>-5.1378039177008237</c:v>
                </c:pt>
                <c:pt idx="24">
                  <c:v>-6.5895326103442073</c:v>
                </c:pt>
                <c:pt idx="25">
                  <c:v>-7.1465164801989403</c:v>
                </c:pt>
                <c:pt idx="26">
                  <c:v>-6.9878244168986345</c:v>
                </c:pt>
              </c:numCache>
            </c:numRef>
          </c:val>
          <c:smooth val="0"/>
        </c:ser>
        <c:ser>
          <c:idx val="2"/>
          <c:order val="2"/>
          <c:tx>
            <c:strRef>
              <c:f>'T19'!$F$4</c:f>
              <c:strCache>
                <c:ptCount val="1"/>
                <c:pt idx="0">
                  <c:v>2019/20</c:v>
                </c:pt>
              </c:strCache>
            </c:strRef>
          </c:tx>
          <c:spPr>
            <a:ln>
              <a:solidFill>
                <a:schemeClr val="accent2"/>
              </a:solidFill>
            </a:ln>
          </c:spPr>
          <c:marker>
            <c:symbol val="diamond"/>
            <c:size val="7"/>
            <c:spPr>
              <a:solidFill>
                <a:schemeClr val="accent2"/>
              </a:solidFill>
              <a:ln>
                <a:noFill/>
              </a:ln>
            </c:spPr>
          </c:marker>
          <c:cat>
            <c:numRef>
              <c:f>'T19'!$B$6:$B$32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'T19'!$F$6:$F$32</c:f>
              <c:numCache>
                <c:formatCode>#,##0.00</c:formatCode>
                <c:ptCount val="27"/>
                <c:pt idx="0">
                  <c:v>27.841183191637434</c:v>
                </c:pt>
                <c:pt idx="1">
                  <c:v>23.619187629197878</c:v>
                </c:pt>
                <c:pt idx="2">
                  <c:v>27.308809300404903</c:v>
                </c:pt>
                <c:pt idx="3">
                  <c:v>33.039834372813623</c:v>
                </c:pt>
                <c:pt idx="4">
                  <c:v>26.255434314327474</c:v>
                </c:pt>
                <c:pt idx="5">
                  <c:v>26.526776800490513</c:v>
                </c:pt>
                <c:pt idx="6">
                  <c:v>33.164738116379283</c:v>
                </c:pt>
                <c:pt idx="7">
                  <c:v>22.749729668536901</c:v>
                </c:pt>
                <c:pt idx="8">
                  <c:v>15.860275920945654</c:v>
                </c:pt>
                <c:pt idx="9">
                  <c:v>19.159968579570723</c:v>
                </c:pt>
                <c:pt idx="10">
                  <c:v>14.019873391391364</c:v>
                </c:pt>
                <c:pt idx="11">
                  <c:v>8.7606683839811588</c:v>
                </c:pt>
                <c:pt idx="12">
                  <c:v>5.2198046973719334</c:v>
                </c:pt>
                <c:pt idx="13">
                  <c:v>1.6738725841415034</c:v>
                </c:pt>
                <c:pt idx="14">
                  <c:v>0.26157815927695793</c:v>
                </c:pt>
                <c:pt idx="15">
                  <c:v>-2.4542133456698871</c:v>
                </c:pt>
                <c:pt idx="16">
                  <c:v>-3.0140387257553871</c:v>
                </c:pt>
                <c:pt idx="17">
                  <c:v>-3.5788072774668738</c:v>
                </c:pt>
                <c:pt idx="18">
                  <c:v>-0.98937613808624914</c:v>
                </c:pt>
                <c:pt idx="19">
                  <c:v>1.4091316985203948</c:v>
                </c:pt>
                <c:pt idx="20">
                  <c:v>-1.7498693106499137</c:v>
                </c:pt>
                <c:pt idx="21">
                  <c:v>-6.3987038079632335</c:v>
                </c:pt>
                <c:pt idx="22">
                  <c:v>-14.976376804268995</c:v>
                </c:pt>
                <c:pt idx="23">
                  <c:v>-6.4270765082495815</c:v>
                </c:pt>
                <c:pt idx="24">
                  <c:v>-7.804887503002746</c:v>
                </c:pt>
                <c:pt idx="25">
                  <c:v>-7.8198116287782788</c:v>
                </c:pt>
                <c:pt idx="26">
                  <c:v>-9.6568956396172414</c:v>
                </c:pt>
              </c:numCache>
            </c:numRef>
          </c:val>
          <c:smooth val="0"/>
        </c:ser>
        <c:ser>
          <c:idx val="3"/>
          <c:order val="3"/>
          <c:tx>
            <c:strRef>
              <c:f>'T19'!$G$4</c:f>
              <c:strCache>
                <c:ptCount val="1"/>
                <c:pt idx="0">
                  <c:v>2020/21</c:v>
                </c:pt>
              </c:strCache>
            </c:strRef>
          </c:tx>
          <c:spPr>
            <a:ln>
              <a:solidFill>
                <a:schemeClr val="accent3"/>
              </a:solidFill>
            </a:ln>
          </c:spPr>
          <c:marker>
            <c:symbol val="diamond"/>
            <c:size val="7"/>
            <c:spPr>
              <a:solidFill>
                <a:schemeClr val="accent3"/>
              </a:solidFill>
              <a:ln>
                <a:noFill/>
              </a:ln>
            </c:spPr>
          </c:marker>
          <c:cat>
            <c:numRef>
              <c:f>'T19'!$B$6:$B$32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'T19'!$G$6:$G$32</c:f>
              <c:numCache>
                <c:formatCode>#,##0.00</c:formatCode>
                <c:ptCount val="27"/>
                <c:pt idx="0">
                  <c:v>26.595924523786532</c:v>
                </c:pt>
                <c:pt idx="1">
                  <c:v>22.217728757191303</c:v>
                </c:pt>
                <c:pt idx="2">
                  <c:v>25.238104900199662</c:v>
                </c:pt>
                <c:pt idx="3">
                  <c:v>31.148504009822272</c:v>
                </c:pt>
                <c:pt idx="4">
                  <c:v>24.251802841770957</c:v>
                </c:pt>
                <c:pt idx="5">
                  <c:v>24.753357256145996</c:v>
                </c:pt>
                <c:pt idx="6">
                  <c:v>31.822192526260789</c:v>
                </c:pt>
                <c:pt idx="7">
                  <c:v>20.835031195888714</c:v>
                </c:pt>
                <c:pt idx="8">
                  <c:v>13.531587954515018</c:v>
                </c:pt>
                <c:pt idx="9">
                  <c:v>16.978609359164093</c:v>
                </c:pt>
                <c:pt idx="10">
                  <c:v>13.366507940742522</c:v>
                </c:pt>
                <c:pt idx="11">
                  <c:v>7.2160972493688966</c:v>
                </c:pt>
                <c:pt idx="12">
                  <c:v>6.2675927068289248</c:v>
                </c:pt>
                <c:pt idx="13">
                  <c:v>-6.052830788718655E-2</c:v>
                </c:pt>
                <c:pt idx="14">
                  <c:v>-0.96380490280677389</c:v>
                </c:pt>
                <c:pt idx="15">
                  <c:v>-3.1981280641563359</c:v>
                </c:pt>
                <c:pt idx="16">
                  <c:v>-4.0650775817858822</c:v>
                </c:pt>
                <c:pt idx="17">
                  <c:v>-4.4422385658199763</c:v>
                </c:pt>
                <c:pt idx="18">
                  <c:v>-2.1417184847830244</c:v>
                </c:pt>
                <c:pt idx="19">
                  <c:v>-2.606009505393736E-2</c:v>
                </c:pt>
                <c:pt idx="20">
                  <c:v>-3.3007214667099283</c:v>
                </c:pt>
                <c:pt idx="21">
                  <c:v>-8.1087693904076392</c:v>
                </c:pt>
                <c:pt idx="22">
                  <c:v>-16.38756916528725</c:v>
                </c:pt>
                <c:pt idx="23">
                  <c:v>-7.7550728518437282</c:v>
                </c:pt>
                <c:pt idx="24">
                  <c:v>-9.4411262744714364</c:v>
                </c:pt>
                <c:pt idx="25">
                  <c:v>-8.1067634781376867</c:v>
                </c:pt>
                <c:pt idx="26">
                  <c:v>-9.1539337922485533</c:v>
                </c:pt>
              </c:numCache>
            </c:numRef>
          </c:val>
          <c:smooth val="0"/>
        </c:ser>
        <c:ser>
          <c:idx val="4"/>
          <c:order val="4"/>
          <c:tx>
            <c:strRef>
              <c:f>'T19'!$H$4</c:f>
              <c:strCache>
                <c:ptCount val="1"/>
                <c:pt idx="0">
                  <c:v>2021/22</c:v>
                </c:pt>
              </c:strCache>
            </c:strRef>
          </c:tx>
          <c:spPr>
            <a:ln>
              <a:solidFill>
                <a:schemeClr val="accent4"/>
              </a:solidFill>
            </a:ln>
          </c:spPr>
          <c:marker>
            <c:symbol val="diamond"/>
            <c:size val="7"/>
            <c:spPr>
              <a:solidFill>
                <a:schemeClr val="accent4"/>
              </a:solidFill>
              <a:ln>
                <a:noFill/>
              </a:ln>
            </c:spPr>
          </c:marker>
          <c:cat>
            <c:numRef>
              <c:f>'T19'!$B$6:$B$32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'T19'!$H$6:$H$32</c:f>
              <c:numCache>
                <c:formatCode>#,##0.00</c:formatCode>
                <c:ptCount val="27"/>
                <c:pt idx="0">
                  <c:v>30.411396028058576</c:v>
                </c:pt>
                <c:pt idx="1">
                  <c:v>24.079614344177237</c:v>
                </c:pt>
                <c:pt idx="2">
                  <c:v>28.101826465390317</c:v>
                </c:pt>
                <c:pt idx="3">
                  <c:v>36.109874162167145</c:v>
                </c:pt>
                <c:pt idx="4">
                  <c:v>25.755831788553834</c:v>
                </c:pt>
                <c:pt idx="5">
                  <c:v>26.276106010857433</c:v>
                </c:pt>
                <c:pt idx="6">
                  <c:v>32.953897433576863</c:v>
                </c:pt>
                <c:pt idx="7">
                  <c:v>21.910924437365679</c:v>
                </c:pt>
                <c:pt idx="8">
                  <c:v>14.262214575623624</c:v>
                </c:pt>
                <c:pt idx="9">
                  <c:v>16.620961819455296</c:v>
                </c:pt>
                <c:pt idx="10">
                  <c:v>12.863248154529515</c:v>
                </c:pt>
                <c:pt idx="11">
                  <c:v>6.5778894552043274</c:v>
                </c:pt>
                <c:pt idx="12">
                  <c:v>5.5822689351934214</c:v>
                </c:pt>
                <c:pt idx="13">
                  <c:v>-1.0290657852400154</c:v>
                </c:pt>
                <c:pt idx="14">
                  <c:v>-1.9285914336896015</c:v>
                </c:pt>
                <c:pt idx="15">
                  <c:v>-4.4678574006834344</c:v>
                </c:pt>
                <c:pt idx="16">
                  <c:v>-5.3788881963047457</c:v>
                </c:pt>
                <c:pt idx="17">
                  <c:v>-5.8433380304015055</c:v>
                </c:pt>
                <c:pt idx="18">
                  <c:v>-3.7620192040029767</c:v>
                </c:pt>
                <c:pt idx="19">
                  <c:v>-4.0004337159510417</c:v>
                </c:pt>
                <c:pt idx="20">
                  <c:v>-8.4477271881888871</c:v>
                </c:pt>
                <c:pt idx="21">
                  <c:v>-10.096213228297598</c:v>
                </c:pt>
                <c:pt idx="22">
                  <c:v>-18.129286437066327</c:v>
                </c:pt>
                <c:pt idx="23">
                  <c:v>-9.2432933443084924</c:v>
                </c:pt>
                <c:pt idx="24">
                  <c:v>-11.050873073075515</c:v>
                </c:pt>
                <c:pt idx="25">
                  <c:v>-10.377176285382731</c:v>
                </c:pt>
                <c:pt idx="26">
                  <c:v>-11.777406953832074</c:v>
                </c:pt>
              </c:numCache>
            </c:numRef>
          </c:val>
          <c:smooth val="0"/>
        </c:ser>
        <c:dLbls>
          <c:showLegendKey val="0"/>
          <c:showVal val="0"/>
          <c:showCatName val="0"/>
          <c:showSerName val="0"/>
          <c:showPercent val="0"/>
          <c:showBubbleSize val="0"/>
        </c:dLbls>
        <c:marker val="1"/>
        <c:smooth val="0"/>
        <c:axId val="244682112"/>
        <c:axId val="244684672"/>
      </c:lineChart>
      <c:catAx>
        <c:axId val="244682112"/>
        <c:scaling>
          <c:orientation val="minMax"/>
        </c:scaling>
        <c:delete val="0"/>
        <c:axPos val="b"/>
        <c:title>
          <c:tx>
            <c:rich>
              <a:bodyPr/>
              <a:lstStyle/>
              <a:p>
                <a:pPr>
                  <a:defRPr/>
                </a:pPr>
                <a:r>
                  <a:rPr lang="en-US"/>
                  <a:t>Generation Zone</a:t>
                </a:r>
              </a:p>
            </c:rich>
          </c:tx>
          <c:overlay val="0"/>
        </c:title>
        <c:numFmt formatCode="0_)" sourceLinked="1"/>
        <c:majorTickMark val="out"/>
        <c:minorTickMark val="none"/>
        <c:tickLblPos val="low"/>
        <c:crossAx val="244684672"/>
        <c:crosses val="autoZero"/>
        <c:auto val="1"/>
        <c:lblAlgn val="ctr"/>
        <c:lblOffset val="100"/>
        <c:noMultiLvlLbl val="0"/>
      </c:catAx>
      <c:valAx>
        <c:axId val="244684672"/>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24468211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'T20'!$B$4:$C$4</c:f>
          <c:strCache>
            <c:ptCount val="1"/>
            <c:pt idx="0">
              <c:v>Wider Tariffs for an Intermittent 40% Generator</c:v>
            </c:pt>
          </c:strCache>
        </c:strRef>
      </c:tx>
      <c:overlay val="0"/>
      <c:txPr>
        <a:bodyPr/>
        <a:lstStyle/>
        <a:p>
          <a:pPr>
            <a:defRPr/>
          </a:pPr>
          <a:endParaRPr lang="en-US"/>
        </a:p>
      </c:txPr>
    </c:title>
    <c:autoTitleDeleted val="0"/>
    <c:plotArea>
      <c:layout/>
      <c:lineChart>
        <c:grouping val="standard"/>
        <c:varyColors val="0"/>
        <c:ser>
          <c:idx val="0"/>
          <c:order val="0"/>
          <c:tx>
            <c:strRef>
              <c:f>'T20'!$D$4</c:f>
              <c:strCache>
                <c:ptCount val="1"/>
                <c:pt idx="0">
                  <c:v>2017/18</c:v>
                </c:pt>
              </c:strCache>
            </c:strRef>
          </c:tx>
          <c:spPr>
            <a:ln>
              <a:solidFill>
                <a:schemeClr val="accent6">
                  <a:lumMod val="75000"/>
                </a:schemeClr>
              </a:solidFill>
            </a:ln>
          </c:spPr>
          <c:marker>
            <c:symbol val="diamond"/>
            <c:size val="7"/>
            <c:spPr>
              <a:solidFill>
                <a:schemeClr val="accent6">
                  <a:lumMod val="75000"/>
                </a:schemeClr>
              </a:solidFill>
              <a:ln>
                <a:noFill/>
              </a:ln>
            </c:spPr>
          </c:marker>
          <c:cat>
            <c:numRef>
              <c:f>'T20'!$B$6:$B$32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'T20'!$D$6:$D$32</c:f>
              <c:numCache>
                <c:formatCode>#,##0.00</c:formatCode>
                <c:ptCount val="27"/>
                <c:pt idx="0">
                  <c:v>19.83211295431391</c:v>
                </c:pt>
                <c:pt idx="1">
                  <c:v>17.286790162389643</c:v>
                </c:pt>
                <c:pt idx="2">
                  <c:v>18.857948124176886</c:v>
                </c:pt>
                <c:pt idx="3">
                  <c:v>18.60103002369884</c:v>
                </c:pt>
                <c:pt idx="4">
                  <c:v>17.834979991792096</c:v>
                </c:pt>
                <c:pt idx="5">
                  <c:v>19.311153262144302</c:v>
                </c:pt>
                <c:pt idx="6">
                  <c:v>26.901882595474202</c:v>
                </c:pt>
                <c:pt idx="7">
                  <c:v>16.541497513852519</c:v>
                </c:pt>
                <c:pt idx="8">
                  <c:v>12.865053220960098</c:v>
                </c:pt>
                <c:pt idx="9">
                  <c:v>14.833893465812698</c:v>
                </c:pt>
                <c:pt idx="10">
                  <c:v>9.717912069575819</c:v>
                </c:pt>
                <c:pt idx="11">
                  <c:v>7.2147906050065576</c:v>
                </c:pt>
                <c:pt idx="12">
                  <c:v>3.1618720682449535</c:v>
                </c:pt>
                <c:pt idx="13">
                  <c:v>1.9729828945126739</c:v>
                </c:pt>
                <c:pt idx="14">
                  <c:v>-1.4622068224827607</c:v>
                </c:pt>
                <c:pt idx="15">
                  <c:v>-2.2342940990359961</c:v>
                </c:pt>
                <c:pt idx="16">
                  <c:v>-1.9879637762891522</c:v>
                </c:pt>
                <c:pt idx="17">
                  <c:v>-1.9333361655293644</c:v>
                </c:pt>
                <c:pt idx="18">
                  <c:v>-2.5355062454372677</c:v>
                </c:pt>
                <c:pt idx="19">
                  <c:v>-3.4076587394809317</c:v>
                </c:pt>
                <c:pt idx="20">
                  <c:v>-3.4315647734949426</c:v>
                </c:pt>
                <c:pt idx="21">
                  <c:v>-7.0839984464178132</c:v>
                </c:pt>
                <c:pt idx="22">
                  <c:v>-6.5144968987598011</c:v>
                </c:pt>
                <c:pt idx="23">
                  <c:v>-1.0278121464490433</c:v>
                </c:pt>
                <c:pt idx="24">
                  <c:v>-2.9213344917810855</c:v>
                </c:pt>
                <c:pt idx="25">
                  <c:v>-3.4225413581855681</c:v>
                </c:pt>
                <c:pt idx="26">
                  <c:v>-3.9745932822114858</c:v>
                </c:pt>
              </c:numCache>
            </c:numRef>
          </c:val>
          <c:smooth val="0"/>
        </c:ser>
        <c:ser>
          <c:idx val="1"/>
          <c:order val="1"/>
          <c:tx>
            <c:strRef>
              <c:f>'T20'!$E$4</c:f>
              <c:strCache>
                <c:ptCount val="1"/>
                <c:pt idx="0">
                  <c:v>2018/19</c:v>
                </c:pt>
              </c:strCache>
            </c:strRef>
          </c:tx>
          <c:spPr>
            <a:ln>
              <a:solidFill>
                <a:schemeClr val="accent1"/>
              </a:solidFill>
            </a:ln>
          </c:spPr>
          <c:marker>
            <c:symbol val="diamond"/>
            <c:size val="7"/>
            <c:spPr>
              <a:solidFill>
                <a:schemeClr val="accent1"/>
              </a:solidFill>
              <a:ln>
                <a:noFill/>
              </a:ln>
            </c:spPr>
          </c:marker>
          <c:cat>
            <c:numRef>
              <c:f>'T20'!$B$6:$B$32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'T20'!$E$6:$E$32</c:f>
              <c:numCache>
                <c:formatCode>#,##0.00</c:formatCode>
                <c:ptCount val="27"/>
                <c:pt idx="0">
                  <c:v>22.143830428124858</c:v>
                </c:pt>
                <c:pt idx="1">
                  <c:v>19.215475563747866</c:v>
                </c:pt>
                <c:pt idx="2">
                  <c:v>21.473525154578368</c:v>
                </c:pt>
                <c:pt idx="3">
                  <c:v>27.03477989801442</c:v>
                </c:pt>
                <c:pt idx="4">
                  <c:v>19.525095450419723</c:v>
                </c:pt>
                <c:pt idx="5">
                  <c:v>19.538666721767225</c:v>
                </c:pt>
                <c:pt idx="6">
                  <c:v>27.281092454471043</c:v>
                </c:pt>
                <c:pt idx="7">
                  <c:v>16.90455516644176</c:v>
                </c:pt>
                <c:pt idx="8">
                  <c:v>13.117919887434924</c:v>
                </c:pt>
                <c:pt idx="9">
                  <c:v>14.624114551779128</c:v>
                </c:pt>
                <c:pt idx="10">
                  <c:v>9.0871550091467466</c:v>
                </c:pt>
                <c:pt idx="11">
                  <c:v>6.8399917638429812</c:v>
                </c:pt>
                <c:pt idx="12">
                  <c:v>2.2117331600796217</c:v>
                </c:pt>
                <c:pt idx="13">
                  <c:v>0.87908417337849842</c:v>
                </c:pt>
                <c:pt idx="14">
                  <c:v>-2.7946853691593261</c:v>
                </c:pt>
                <c:pt idx="15">
                  <c:v>-3.4730006256570003</c:v>
                </c:pt>
                <c:pt idx="16">
                  <c:v>-3.1575401920178594</c:v>
                </c:pt>
                <c:pt idx="17">
                  <c:v>-3.0748359131482781</c:v>
                </c:pt>
                <c:pt idx="18">
                  <c:v>-3.7548796627609002</c:v>
                </c:pt>
                <c:pt idx="19">
                  <c:v>-4.7511409657236943</c:v>
                </c:pt>
                <c:pt idx="20">
                  <c:v>-4.7703102764210215</c:v>
                </c:pt>
                <c:pt idx="21">
                  <c:v>-8.7933155540088812</c:v>
                </c:pt>
                <c:pt idx="22">
                  <c:v>-8.6048661827923016</c:v>
                </c:pt>
                <c:pt idx="23">
                  <c:v>-2.1132700797777924</c:v>
                </c:pt>
                <c:pt idx="24">
                  <c:v>-4.1413240730634158</c:v>
                </c:pt>
                <c:pt idx="25">
                  <c:v>-4.5918493344367226</c:v>
                </c:pt>
                <c:pt idx="26">
                  <c:v>-5.1966535729140437</c:v>
                </c:pt>
              </c:numCache>
            </c:numRef>
          </c:val>
          <c:smooth val="0"/>
        </c:ser>
        <c:ser>
          <c:idx val="2"/>
          <c:order val="2"/>
          <c:tx>
            <c:strRef>
              <c:f>'T20'!$F$4</c:f>
              <c:strCache>
                <c:ptCount val="1"/>
                <c:pt idx="0">
                  <c:v>2019/20</c:v>
                </c:pt>
              </c:strCache>
            </c:strRef>
          </c:tx>
          <c:spPr>
            <a:ln>
              <a:solidFill>
                <a:schemeClr val="accent2"/>
              </a:solidFill>
            </a:ln>
          </c:spPr>
          <c:marker>
            <c:symbol val="diamond"/>
            <c:size val="7"/>
            <c:spPr>
              <a:solidFill>
                <a:schemeClr val="accent2"/>
              </a:solidFill>
              <a:ln>
                <a:noFill/>
              </a:ln>
            </c:spPr>
          </c:marker>
          <c:cat>
            <c:numRef>
              <c:f>'T20'!$B$6:$B$32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'T20'!$F$6:$F$32</c:f>
              <c:numCache>
                <c:formatCode>#,##0.00</c:formatCode>
                <c:ptCount val="27"/>
                <c:pt idx="0">
                  <c:v>20.865563832898467</c:v>
                </c:pt>
                <c:pt idx="1">
                  <c:v>18.136156412688365</c:v>
                </c:pt>
                <c:pt idx="2">
                  <c:v>20.437455105795998</c:v>
                </c:pt>
                <c:pt idx="3">
                  <c:v>26.166767133851355</c:v>
                </c:pt>
                <c:pt idx="4">
                  <c:v>18.385200840844647</c:v>
                </c:pt>
                <c:pt idx="5">
                  <c:v>18.394902172183286</c:v>
                </c:pt>
                <c:pt idx="6">
                  <c:v>26.156052615933948</c:v>
                </c:pt>
                <c:pt idx="7">
                  <c:v>15.560366879271289</c:v>
                </c:pt>
                <c:pt idx="8">
                  <c:v>11.618918078236014</c:v>
                </c:pt>
                <c:pt idx="9">
                  <c:v>13.065013442731171</c:v>
                </c:pt>
                <c:pt idx="10">
                  <c:v>7.8212395336325722</c:v>
                </c:pt>
                <c:pt idx="11">
                  <c:v>5.2637960552561092</c:v>
                </c:pt>
                <c:pt idx="12">
                  <c:v>0.42409400326419799</c:v>
                </c:pt>
                <c:pt idx="13">
                  <c:v>-1.0208058184144582</c:v>
                </c:pt>
                <c:pt idx="14">
                  <c:v>-4.400871924697574</c:v>
                </c:pt>
                <c:pt idx="15">
                  <c:v>-5.1709261362316639</c:v>
                </c:pt>
                <c:pt idx="16">
                  <c:v>-4.5243479537120495</c:v>
                </c:pt>
                <c:pt idx="17">
                  <c:v>-4.4779970941259144</c:v>
                </c:pt>
                <c:pt idx="18">
                  <c:v>-5.6634369483704168</c:v>
                </c:pt>
                <c:pt idx="19">
                  <c:v>-6.2411203961592259</c:v>
                </c:pt>
                <c:pt idx="20">
                  <c:v>-6.2231753103418912</c:v>
                </c:pt>
                <c:pt idx="21">
                  <c:v>-10.401595583396622</c:v>
                </c:pt>
                <c:pt idx="22">
                  <c:v>-10.200914038388326</c:v>
                </c:pt>
                <c:pt idx="23">
                  <c:v>-3.4122281542584609</c:v>
                </c:pt>
                <c:pt idx="24">
                  <c:v>-5.4752191872897917</c:v>
                </c:pt>
                <c:pt idx="25">
                  <c:v>-5.388957930265871</c:v>
                </c:pt>
                <c:pt idx="26">
                  <c:v>-6.7076503649740697</c:v>
                </c:pt>
              </c:numCache>
            </c:numRef>
          </c:val>
          <c:smooth val="0"/>
        </c:ser>
        <c:ser>
          <c:idx val="3"/>
          <c:order val="3"/>
          <c:tx>
            <c:strRef>
              <c:f>'T20'!$G$4</c:f>
              <c:strCache>
                <c:ptCount val="1"/>
                <c:pt idx="0">
                  <c:v>2020/21</c:v>
                </c:pt>
              </c:strCache>
            </c:strRef>
          </c:tx>
          <c:spPr>
            <a:ln>
              <a:solidFill>
                <a:schemeClr val="accent3"/>
              </a:solidFill>
            </a:ln>
          </c:spPr>
          <c:marker>
            <c:symbol val="diamond"/>
            <c:size val="7"/>
            <c:spPr>
              <a:solidFill>
                <a:schemeClr val="accent3"/>
              </a:solidFill>
              <a:ln>
                <a:noFill/>
              </a:ln>
            </c:spPr>
          </c:marker>
          <c:cat>
            <c:numRef>
              <c:f>'T20'!$B$6:$B$32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'T20'!$G$6:$G$32</c:f>
              <c:numCache>
                <c:formatCode>#,##0.00</c:formatCode>
                <c:ptCount val="27"/>
                <c:pt idx="0">
                  <c:v>19.75905406191486</c:v>
                </c:pt>
                <c:pt idx="1">
                  <c:v>17.124923315657668</c:v>
                </c:pt>
                <c:pt idx="2">
                  <c:v>18.851906158548893</c:v>
                </c:pt>
                <c:pt idx="3">
                  <c:v>24.767564519304539</c:v>
                </c:pt>
                <c:pt idx="4">
                  <c:v>16.99552477192502</c:v>
                </c:pt>
                <c:pt idx="5">
                  <c:v>17.33466059192374</c:v>
                </c:pt>
                <c:pt idx="6">
                  <c:v>25.477069805888636</c:v>
                </c:pt>
                <c:pt idx="7">
                  <c:v>14.301594769370045</c:v>
                </c:pt>
                <c:pt idx="8">
                  <c:v>9.9030147150491832</c:v>
                </c:pt>
                <c:pt idx="9">
                  <c:v>11.744824782272342</c:v>
                </c:pt>
                <c:pt idx="10">
                  <c:v>6.4474309031848449</c:v>
                </c:pt>
                <c:pt idx="11">
                  <c:v>3.5199659470461775</c:v>
                </c:pt>
                <c:pt idx="12">
                  <c:v>0.60125880522365627</c:v>
                </c:pt>
                <c:pt idx="13">
                  <c:v>-3.2649669079248014</c:v>
                </c:pt>
                <c:pt idx="14">
                  <c:v>-5.489043944881038</c:v>
                </c:pt>
                <c:pt idx="15">
                  <c:v>-6.327956109055541</c:v>
                </c:pt>
                <c:pt idx="16">
                  <c:v>-5.9265567883326744</c:v>
                </c:pt>
                <c:pt idx="17">
                  <c:v>-6.0019125152384163</c:v>
                </c:pt>
                <c:pt idx="18">
                  <c:v>-6.6803155470311699</c:v>
                </c:pt>
                <c:pt idx="19">
                  <c:v>-7.5251740057767957</c:v>
                </c:pt>
                <c:pt idx="20">
                  <c:v>-7.5269722121493139</c:v>
                </c:pt>
                <c:pt idx="21">
                  <c:v>-11.853430520727304</c:v>
                </c:pt>
                <c:pt idx="22">
                  <c:v>-11.790115833280717</c:v>
                </c:pt>
                <c:pt idx="23">
                  <c:v>-4.6441486070619122</c:v>
                </c:pt>
                <c:pt idx="24">
                  <c:v>-6.8347756820390355</c:v>
                </c:pt>
                <c:pt idx="25">
                  <c:v>-6.6087448889770606</c:v>
                </c:pt>
                <c:pt idx="26">
                  <c:v>-7.5951228409385312</c:v>
                </c:pt>
              </c:numCache>
            </c:numRef>
          </c:val>
          <c:smooth val="0"/>
        </c:ser>
        <c:ser>
          <c:idx val="4"/>
          <c:order val="4"/>
          <c:tx>
            <c:strRef>
              <c:f>'T20'!$H$4</c:f>
              <c:strCache>
                <c:ptCount val="1"/>
                <c:pt idx="0">
                  <c:v>2021/22</c:v>
                </c:pt>
              </c:strCache>
            </c:strRef>
          </c:tx>
          <c:spPr>
            <a:ln>
              <a:solidFill>
                <a:schemeClr val="accent4"/>
              </a:solidFill>
            </a:ln>
          </c:spPr>
          <c:marker>
            <c:symbol val="diamond"/>
            <c:size val="7"/>
            <c:spPr>
              <a:solidFill>
                <a:schemeClr val="accent4"/>
              </a:solidFill>
              <a:ln>
                <a:noFill/>
              </a:ln>
            </c:spPr>
          </c:marker>
          <c:cat>
            <c:numRef>
              <c:f>'T20'!$B$6:$B$32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'T20'!$H$6:$H$32</c:f>
              <c:numCache>
                <c:formatCode>#,##0.00</c:formatCode>
                <c:ptCount val="27"/>
                <c:pt idx="0">
                  <c:v>23.022897795550215</c:v>
                </c:pt>
                <c:pt idx="1">
                  <c:v>19.601796338692871</c:v>
                </c:pt>
                <c:pt idx="2">
                  <c:v>21.293139206303984</c:v>
                </c:pt>
                <c:pt idx="3">
                  <c:v>29.323628078141596</c:v>
                </c:pt>
                <c:pt idx="4">
                  <c:v>18.643052780721003</c:v>
                </c:pt>
                <c:pt idx="5">
                  <c:v>19.059884541019812</c:v>
                </c:pt>
                <c:pt idx="6">
                  <c:v>26.283437440318593</c:v>
                </c:pt>
                <c:pt idx="7">
                  <c:v>15.511923006527159</c:v>
                </c:pt>
                <c:pt idx="8">
                  <c:v>10.239729662802084</c:v>
                </c:pt>
                <c:pt idx="9">
                  <c:v>11.958281030305614</c:v>
                </c:pt>
                <c:pt idx="10">
                  <c:v>6.7042753963496109</c:v>
                </c:pt>
                <c:pt idx="11">
                  <c:v>3.1930687285029586</c:v>
                </c:pt>
                <c:pt idx="12">
                  <c:v>-6.8394772259964931E-2</c:v>
                </c:pt>
                <c:pt idx="13">
                  <c:v>-3.9528834902767267</c:v>
                </c:pt>
                <c:pt idx="14">
                  <c:v>-6.8959168470551306</c:v>
                </c:pt>
                <c:pt idx="15">
                  <c:v>-7.7397936098431988</c:v>
                </c:pt>
                <c:pt idx="16">
                  <c:v>-7.7578023570380008</c:v>
                </c:pt>
                <c:pt idx="17">
                  <c:v>-7.453092152354909</c:v>
                </c:pt>
                <c:pt idx="18">
                  <c:v>-7.8075943811668571</c:v>
                </c:pt>
                <c:pt idx="19">
                  <c:v>-9.9315321431156995</c:v>
                </c:pt>
                <c:pt idx="20">
                  <c:v>-10.161834201964099</c:v>
                </c:pt>
                <c:pt idx="21">
                  <c:v>-13.892977423784394</c:v>
                </c:pt>
                <c:pt idx="22">
                  <c:v>-13.591905567388959</c:v>
                </c:pt>
                <c:pt idx="23">
                  <c:v>-6.5597922144259986</c:v>
                </c:pt>
                <c:pt idx="24">
                  <c:v>-8.6914539574569343</c:v>
                </c:pt>
                <c:pt idx="25">
                  <c:v>-8.5783845540116914</c:v>
                </c:pt>
                <c:pt idx="26">
                  <c:v>-9.5603797666371744</c:v>
                </c:pt>
              </c:numCache>
            </c:numRef>
          </c:val>
          <c:smooth val="0"/>
        </c:ser>
        <c:dLbls>
          <c:showLegendKey val="0"/>
          <c:showVal val="0"/>
          <c:showCatName val="0"/>
          <c:showSerName val="0"/>
          <c:showPercent val="0"/>
          <c:showBubbleSize val="0"/>
        </c:dLbls>
        <c:marker val="1"/>
        <c:smooth val="0"/>
        <c:axId val="246314880"/>
        <c:axId val="246321536"/>
      </c:lineChart>
      <c:catAx>
        <c:axId val="246314880"/>
        <c:scaling>
          <c:orientation val="minMax"/>
        </c:scaling>
        <c:delete val="0"/>
        <c:axPos val="b"/>
        <c:title>
          <c:tx>
            <c:rich>
              <a:bodyPr/>
              <a:lstStyle/>
              <a:p>
                <a:pPr>
                  <a:defRPr/>
                </a:pPr>
                <a:r>
                  <a:rPr lang="en-US"/>
                  <a:t>Generation Zone</a:t>
                </a:r>
              </a:p>
            </c:rich>
          </c:tx>
          <c:overlay val="0"/>
        </c:title>
        <c:numFmt formatCode="0_)" sourceLinked="1"/>
        <c:majorTickMark val="out"/>
        <c:minorTickMark val="none"/>
        <c:tickLblPos val="low"/>
        <c:crossAx val="246321536"/>
        <c:crosses val="autoZero"/>
        <c:auto val="1"/>
        <c:lblAlgn val="ctr"/>
        <c:lblOffset val="100"/>
        <c:noMultiLvlLbl val="0"/>
      </c:catAx>
      <c:valAx>
        <c:axId val="246321536"/>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24631488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2018/19 Peak 80%</a:t>
            </a:r>
          </a:p>
        </c:rich>
      </c:tx>
      <c:overlay val="0"/>
    </c:title>
    <c:autoTitleDeleted val="0"/>
    <c:plotArea>
      <c:layout>
        <c:manualLayout>
          <c:layoutTarget val="inner"/>
          <c:xMode val="edge"/>
          <c:yMode val="edge"/>
          <c:x val="0.13258629854812451"/>
          <c:y val="0.12150586927169253"/>
          <c:w val="0.8442069503970232"/>
          <c:h val="0.74103980522554125"/>
        </c:manualLayout>
      </c:layout>
      <c:lineChart>
        <c:grouping val="standard"/>
        <c:varyColors val="0"/>
        <c:ser>
          <c:idx val="0"/>
          <c:order val="0"/>
          <c:tx>
            <c:v>Base Case</c:v>
          </c:tx>
          <c:val>
            <c:numLit>
              <c:formatCode>General</c:formatCode>
              <c:ptCount val="27"/>
              <c:pt idx="0">
                <c:v>29.147945507545785</c:v>
              </c:pt>
              <c:pt idx="1">
                <c:v>24.362019701734901</c:v>
              </c:pt>
              <c:pt idx="2">
                <c:v>27.605157695880919</c:v>
              </c:pt>
              <c:pt idx="3">
                <c:v>33.174128062166801</c:v>
              </c:pt>
              <c:pt idx="4">
                <c:v>26.768909078834376</c:v>
              </c:pt>
              <c:pt idx="5">
                <c:v>26.932209346754576</c:v>
              </c:pt>
              <c:pt idx="6">
                <c:v>33.410024952175732</c:v>
              </c:pt>
              <c:pt idx="7">
                <c:v>23.328749759600914</c:v>
              </c:pt>
              <c:pt idx="8">
                <c:v>16.811202780075675</c:v>
              </c:pt>
              <c:pt idx="9">
                <c:v>19.827458785182646</c:v>
              </c:pt>
              <c:pt idx="10">
                <c:v>14.928039285044091</c:v>
              </c:pt>
              <c:pt idx="11">
                <c:v>10.123323085538695</c:v>
              </c:pt>
              <c:pt idx="12">
                <c:v>6.6310879930972515</c:v>
              </c:pt>
              <c:pt idx="13">
                <c:v>3.103534909925767</c:v>
              </c:pt>
              <c:pt idx="14">
                <c:v>1.6808891090070293</c:v>
              </c:pt>
              <c:pt idx="15">
                <c:v>-0.57129484706502209</c:v>
              </c:pt>
              <c:pt idx="16">
                <c:v>-1.6511230051355505</c:v>
              </c:pt>
              <c:pt idx="17">
                <c:v>-2.1997402294803043</c:v>
              </c:pt>
              <c:pt idx="18">
                <c:v>0.37274365106417617</c:v>
              </c:pt>
              <c:pt idx="19">
                <c:v>2.8009382620189949</c:v>
              </c:pt>
              <c:pt idx="20">
                <c:v>-0.22976853586474499</c:v>
              </c:pt>
              <c:pt idx="21">
                <c:v>-4.7000249561689529</c:v>
              </c:pt>
              <c:pt idx="22">
                <c:v>-13.472740759015609</c:v>
              </c:pt>
              <c:pt idx="23">
                <c:v>-5.1378039177008237</c:v>
              </c:pt>
              <c:pt idx="24">
                <c:v>-6.5895326103442073</c:v>
              </c:pt>
              <c:pt idx="25">
                <c:v>-7.1465164801989403</c:v>
              </c:pt>
              <c:pt idx="26">
                <c:v>-6.9878244168986345</c:v>
              </c:pt>
            </c:numLit>
          </c:val>
          <c:smooth val="0"/>
        </c:ser>
        <c:ser>
          <c:idx val="1"/>
          <c:order val="1"/>
          <c:tx>
            <c:v>All TEC</c:v>
          </c:tx>
          <c:val>
            <c:numLit>
              <c:formatCode>General</c:formatCode>
              <c:ptCount val="27"/>
              <c:pt idx="0">
                <c:v>29.93143987761453</c:v>
              </c:pt>
              <c:pt idx="1">
                <c:v>25.10860283160671</c:v>
              </c:pt>
              <c:pt idx="2">
                <c:v>28.2818432584127</c:v>
              </c:pt>
              <c:pt idx="3">
                <c:v>33.873182436210406</c:v>
              </c:pt>
              <c:pt idx="4">
                <c:v>27.49412649970639</c:v>
              </c:pt>
              <c:pt idx="5">
                <c:v>27.681512321249819</c:v>
              </c:pt>
              <c:pt idx="6">
                <c:v>34.228863833527797</c:v>
              </c:pt>
              <c:pt idx="7">
                <c:v>24.024535798333012</c:v>
              </c:pt>
              <c:pt idx="8">
                <c:v>17.316313428098354</c:v>
              </c:pt>
              <c:pt idx="9">
                <c:v>20.616356037988368</c:v>
              </c:pt>
              <c:pt idx="10">
                <c:v>15.517609875392532</c:v>
              </c:pt>
              <c:pt idx="11">
                <c:v>10.791508974081657</c:v>
              </c:pt>
              <c:pt idx="12">
                <c:v>6.6522605007356272</c:v>
              </c:pt>
              <c:pt idx="13">
                <c:v>4.021376861481853</c:v>
              </c:pt>
              <c:pt idx="14">
                <c:v>1.681183354190126</c:v>
              </c:pt>
              <c:pt idx="15">
                <c:v>-0.34230288339565407</c:v>
              </c:pt>
              <c:pt idx="16">
                <c:v>-1.614747242672038</c:v>
              </c:pt>
              <c:pt idx="17">
                <c:v>-2.0893325366813564</c:v>
              </c:pt>
              <c:pt idx="18">
                <c:v>1.0390974867500935</c:v>
              </c:pt>
              <c:pt idx="19">
                <c:v>1.3686822145670963</c:v>
              </c:pt>
              <c:pt idx="20">
                <c:v>-1.7164157202360495</c:v>
              </c:pt>
              <c:pt idx="21">
                <c:v>-6.2959083292654325</c:v>
              </c:pt>
              <c:pt idx="22">
                <c:v>-13.516694776422133</c:v>
              </c:pt>
              <c:pt idx="23">
                <c:v>-5.4095911254567826</c:v>
              </c:pt>
              <c:pt idx="24">
                <c:v>-6.7320830379378087</c:v>
              </c:pt>
              <c:pt idx="25">
                <c:v>-9.0812459043471545</c:v>
              </c:pt>
              <c:pt idx="26">
                <c:v>-10.304118732116784</c:v>
              </c:pt>
            </c:numLit>
          </c:val>
          <c:smooth val="0"/>
        </c:ser>
        <c:ser>
          <c:idx val="2"/>
          <c:order val="2"/>
          <c:tx>
            <c:v>Sustained Coal</c:v>
          </c:tx>
          <c:val>
            <c:numLit>
              <c:formatCode>General</c:formatCode>
              <c:ptCount val="27"/>
              <c:pt idx="0">
                <c:v>28.267357609026703</c:v>
              </c:pt>
              <c:pt idx="1">
                <c:v>23.500838818473436</c:v>
              </c:pt>
              <c:pt idx="2">
                <c:v>26.749443718786626</c:v>
              </c:pt>
              <c:pt idx="3">
                <c:v>32.321335930270976</c:v>
              </c:pt>
              <c:pt idx="4">
                <c:v>25.942900206909592</c:v>
              </c:pt>
              <c:pt idx="5">
                <c:v>26.189529179526545</c:v>
              </c:pt>
              <c:pt idx="6">
                <c:v>32.79938947777817</c:v>
              </c:pt>
              <c:pt idx="7">
                <c:v>22.584331311585206</c:v>
              </c:pt>
              <c:pt idx="8">
                <c:v>15.799005421972083</c:v>
              </c:pt>
              <c:pt idx="9">
                <c:v>19.364724721590431</c:v>
              </c:pt>
              <c:pt idx="10">
                <c:v>14.876255833358922</c:v>
              </c:pt>
              <c:pt idx="11">
                <c:v>9.783602877832255</c:v>
              </c:pt>
              <c:pt idx="12">
                <c:v>6.9364338796985905</c:v>
              </c:pt>
              <c:pt idx="13">
                <c:v>3.0072092160772486</c:v>
              </c:pt>
              <c:pt idx="14">
                <c:v>1.8584587636828513</c:v>
              </c:pt>
              <c:pt idx="15">
                <c:v>-0.10383970153466882</c:v>
              </c:pt>
              <c:pt idx="16">
                <c:v>-1.2903035686774378</c:v>
              </c:pt>
              <c:pt idx="17">
                <c:v>-1.8782851209969949</c:v>
              </c:pt>
              <c:pt idx="18">
                <c:v>0.22950798739691036</c:v>
              </c:pt>
              <c:pt idx="19">
                <c:v>2.4521589212240422</c:v>
              </c:pt>
              <c:pt idx="20">
                <c:v>-0.70087936046313626</c:v>
              </c:pt>
              <c:pt idx="21">
                <c:v>-5.3081453619087835</c:v>
              </c:pt>
              <c:pt idx="22">
                <c:v>-13.093331974852765</c:v>
              </c:pt>
              <c:pt idx="23">
                <c:v>-5.0017725748897348</c:v>
              </c:pt>
              <c:pt idx="24">
                <c:v>-6.2382990165341656</c:v>
              </c:pt>
              <c:pt idx="25">
                <c:v>-8.3629899840946571</c:v>
              </c:pt>
              <c:pt idx="26">
                <c:v>-9.5388358670140256</c:v>
              </c:pt>
            </c:numLit>
          </c:val>
          <c:smooth val="0"/>
        </c:ser>
        <c:ser>
          <c:idx val="3"/>
          <c:order val="3"/>
          <c:tx>
            <c:v>Accelerated Wind</c:v>
          </c:tx>
          <c:val>
            <c:numLit>
              <c:formatCode>General</c:formatCode>
              <c:ptCount val="27"/>
              <c:pt idx="0">
                <c:v>29.141049170479889</c:v>
              </c:pt>
              <c:pt idx="1">
                <c:v>24.356393582849144</c:v>
              </c:pt>
              <c:pt idx="2">
                <c:v>27.598820568391574</c:v>
              </c:pt>
              <c:pt idx="3">
                <c:v>33.167888712814509</c:v>
              </c:pt>
              <c:pt idx="4">
                <c:v>26.762953466844195</c:v>
              </c:pt>
              <c:pt idx="5">
                <c:v>26.925366773559119</c:v>
              </c:pt>
              <c:pt idx="6">
                <c:v>33.403233319584437</c:v>
              </c:pt>
              <c:pt idx="7">
                <c:v>23.320261367570488</c:v>
              </c:pt>
              <c:pt idx="8">
                <c:v>16.803401308085348</c:v>
              </c:pt>
              <c:pt idx="9">
                <c:v>19.819487637923125</c:v>
              </c:pt>
              <c:pt idx="10">
                <c:v>14.925560437777522</c:v>
              </c:pt>
              <c:pt idx="11">
                <c:v>10.123038010331767</c:v>
              </c:pt>
              <c:pt idx="12">
                <c:v>6.6333792409358363</c:v>
              </c:pt>
              <c:pt idx="13">
                <c:v>3.1089855810360509</c:v>
              </c:pt>
              <c:pt idx="14">
                <c:v>1.6873904479513522</c:v>
              </c:pt>
              <c:pt idx="15">
                <c:v>-0.56363985320141463</c:v>
              </c:pt>
              <c:pt idx="16">
                <c:v>-1.6442767560099052</c:v>
              </c:pt>
              <c:pt idx="17">
                <c:v>-2.1790750753003927</c:v>
              </c:pt>
              <c:pt idx="18">
                <c:v>0.38279485184783191</c:v>
              </c:pt>
              <c:pt idx="19">
                <c:v>2.8083500326731894</c:v>
              </c:pt>
              <c:pt idx="20">
                <c:v>-0.22237541861117371</c:v>
              </c:pt>
              <c:pt idx="21">
                <c:v>-4.6927807663748098</c:v>
              </c:pt>
              <c:pt idx="22">
                <c:v>-13.465879007865885</c:v>
              </c:pt>
              <c:pt idx="23">
                <c:v>-5.129933991873294</c:v>
              </c:pt>
              <c:pt idx="24">
                <c:v>-6.5812795609334476</c:v>
              </c:pt>
              <c:pt idx="25">
                <c:v>-7.140089236023381</c:v>
              </c:pt>
              <c:pt idx="26">
                <c:v>-6.9805411636894714</c:v>
              </c:pt>
            </c:numLit>
          </c:val>
          <c:smooth val="0"/>
        </c:ser>
        <c:dLbls>
          <c:showLegendKey val="0"/>
          <c:showVal val="0"/>
          <c:showCatName val="0"/>
          <c:showSerName val="0"/>
          <c:showPercent val="0"/>
          <c:showBubbleSize val="0"/>
        </c:dLbls>
        <c:marker val="1"/>
        <c:smooth val="0"/>
        <c:axId val="257695744"/>
        <c:axId val="257697664"/>
      </c:lineChart>
      <c:catAx>
        <c:axId val="257695744"/>
        <c:scaling>
          <c:orientation val="minMax"/>
        </c:scaling>
        <c:delete val="0"/>
        <c:axPos val="b"/>
        <c:title>
          <c:tx>
            <c:rich>
              <a:bodyPr/>
              <a:lstStyle/>
              <a:p>
                <a:pPr>
                  <a:defRPr/>
                </a:pPr>
                <a:r>
                  <a:rPr lang="en-US"/>
                  <a:t>Zone</a:t>
                </a:r>
              </a:p>
            </c:rich>
          </c:tx>
          <c:overlay val="0"/>
        </c:title>
        <c:majorTickMark val="out"/>
        <c:minorTickMark val="none"/>
        <c:tickLblPos val="nextTo"/>
        <c:crossAx val="257697664"/>
        <c:crosses val="autoZero"/>
        <c:auto val="1"/>
        <c:lblAlgn val="ctr"/>
        <c:lblOffset val="100"/>
        <c:noMultiLvlLbl val="0"/>
      </c:catAx>
      <c:valAx>
        <c:axId val="257697664"/>
        <c:scaling>
          <c:orientation val="minMax"/>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5769574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2018/19 Intermittent</a:t>
            </a:r>
            <a:r>
              <a:rPr lang="en-US" baseline="0"/>
              <a:t> 40%</a:t>
            </a:r>
          </a:p>
        </c:rich>
      </c:tx>
      <c:overlay val="1"/>
    </c:title>
    <c:autoTitleDeleted val="0"/>
    <c:plotArea>
      <c:layout>
        <c:manualLayout>
          <c:layoutTarget val="inner"/>
          <c:xMode val="edge"/>
          <c:yMode val="edge"/>
          <c:x val="0.17429960708813699"/>
          <c:y val="0.11560797374419995"/>
          <c:w val="0.79519250759530602"/>
          <c:h val="0.73958013354243124"/>
        </c:manualLayout>
      </c:layout>
      <c:lineChart>
        <c:grouping val="standard"/>
        <c:varyColors val="0"/>
        <c:ser>
          <c:idx val="0"/>
          <c:order val="0"/>
          <c:tx>
            <c:v>Base Case</c:v>
          </c:tx>
          <c:val>
            <c:numLit>
              <c:formatCode>General</c:formatCode>
              <c:ptCount val="27"/>
              <c:pt idx="0">
                <c:v>22.143830428124858</c:v>
              </c:pt>
              <c:pt idx="1">
                <c:v>19.215475563747866</c:v>
              </c:pt>
              <c:pt idx="2">
                <c:v>21.473525154578368</c:v>
              </c:pt>
              <c:pt idx="3">
                <c:v>27.03477989801442</c:v>
              </c:pt>
              <c:pt idx="4">
                <c:v>19.525095450419723</c:v>
              </c:pt>
              <c:pt idx="5">
                <c:v>19.538666721767225</c:v>
              </c:pt>
              <c:pt idx="6">
                <c:v>27.281092454471043</c:v>
              </c:pt>
              <c:pt idx="7">
                <c:v>16.90455516644176</c:v>
              </c:pt>
              <c:pt idx="8">
                <c:v>13.117919887434924</c:v>
              </c:pt>
              <c:pt idx="9">
                <c:v>14.624114551779128</c:v>
              </c:pt>
              <c:pt idx="10">
                <c:v>9.0871550091467466</c:v>
              </c:pt>
              <c:pt idx="11">
                <c:v>6.8399917638429812</c:v>
              </c:pt>
              <c:pt idx="12">
                <c:v>2.2117331600796217</c:v>
              </c:pt>
              <c:pt idx="13">
                <c:v>0.87908417337849842</c:v>
              </c:pt>
              <c:pt idx="14">
                <c:v>-2.7946853691593261</c:v>
              </c:pt>
              <c:pt idx="15">
                <c:v>-3.4730006256570003</c:v>
              </c:pt>
              <c:pt idx="16">
                <c:v>-3.1575401920178594</c:v>
              </c:pt>
              <c:pt idx="17">
                <c:v>-3.0748359131482781</c:v>
              </c:pt>
              <c:pt idx="18">
                <c:v>-3.7548796627609002</c:v>
              </c:pt>
              <c:pt idx="19">
                <c:v>-4.7511409657236943</c:v>
              </c:pt>
              <c:pt idx="20">
                <c:v>-4.7703102764210215</c:v>
              </c:pt>
              <c:pt idx="21">
                <c:v>-8.7933155540088812</c:v>
              </c:pt>
              <c:pt idx="22">
                <c:v>-8.6048661827923016</c:v>
              </c:pt>
              <c:pt idx="23">
                <c:v>-2.1132700797777924</c:v>
              </c:pt>
              <c:pt idx="24">
                <c:v>-4.1413240730634158</c:v>
              </c:pt>
              <c:pt idx="25">
                <c:v>-4.5918493344367226</c:v>
              </c:pt>
              <c:pt idx="26">
                <c:v>-5.1966535729140437</c:v>
              </c:pt>
            </c:numLit>
          </c:val>
          <c:smooth val="0"/>
        </c:ser>
        <c:ser>
          <c:idx val="1"/>
          <c:order val="1"/>
          <c:tx>
            <c:v>All TEC</c:v>
          </c:tx>
          <c:val>
            <c:numLit>
              <c:formatCode>General</c:formatCode>
              <c:ptCount val="27"/>
              <c:pt idx="0">
                <c:v>22.77879635029317</c:v>
              </c:pt>
              <c:pt idx="1">
                <c:v>19.833161663930298</c:v>
              </c:pt>
              <c:pt idx="2">
                <c:v>22.03015791451088</c:v>
              </c:pt>
              <c:pt idx="3">
                <c:v>27.613617702108002</c:v>
              </c:pt>
              <c:pt idx="4">
                <c:v>20.103025936970816</c:v>
              </c:pt>
              <c:pt idx="5">
                <c:v>20.11695827536677</c:v>
              </c:pt>
              <c:pt idx="6">
                <c:v>27.911805790734327</c:v>
              </c:pt>
              <c:pt idx="7">
                <c:v>17.423048985255306</c:v>
              </c:pt>
              <c:pt idx="8">
                <c:v>13.527017701761975</c:v>
              </c:pt>
              <c:pt idx="9">
                <c:v>15.17260469695101</c:v>
              </c:pt>
              <c:pt idx="10">
                <c:v>9.5859458395794785</c:v>
              </c:pt>
              <c:pt idx="11">
                <c:v>7.1182891127365853</c:v>
              </c:pt>
              <c:pt idx="12">
                <c:v>2.1816165317809002</c:v>
              </c:pt>
              <c:pt idx="13">
                <c:v>1.0915495987675143</c:v>
              </c:pt>
              <c:pt idx="14">
                <c:v>-2.7370451270754441</c:v>
              </c:pt>
              <c:pt idx="15">
                <c:v>-3.5062297753887566</c:v>
              </c:pt>
              <c:pt idx="16">
                <c:v>-3.3609357522616099</c:v>
              </c:pt>
              <c:pt idx="17">
                <c:v>-3.1983875362336041</c:v>
              </c:pt>
              <c:pt idx="18">
                <c:v>-3.5776414855404051</c:v>
              </c:pt>
              <c:pt idx="19">
                <c:v>-5.1211412231471005</c:v>
              </c:pt>
              <c:pt idx="20">
                <c:v>-5.1209254996613129</c:v>
              </c:pt>
              <c:pt idx="21">
                <c:v>-9.3422328551725506</c:v>
              </c:pt>
              <c:pt idx="22">
                <c:v>-8.6624114448321858</c:v>
              </c:pt>
              <c:pt idx="23">
                <c:v>-2.3054636127774804</c:v>
              </c:pt>
              <c:pt idx="24">
                <c:v>-4.2637819801502834</c:v>
              </c:pt>
              <c:pt idx="25">
                <c:v>-5.0484220089490499</c:v>
              </c:pt>
              <c:pt idx="26">
                <c:v>-5.9481748598730517</c:v>
              </c:pt>
            </c:numLit>
          </c:val>
          <c:smooth val="0"/>
        </c:ser>
        <c:ser>
          <c:idx val="2"/>
          <c:order val="2"/>
          <c:tx>
            <c:v>Sustained Coal</c:v>
          </c:tx>
          <c:val>
            <c:numLit>
              <c:formatCode>General</c:formatCode>
              <c:ptCount val="27"/>
              <c:pt idx="0">
                <c:v>21.67450086451942</c:v>
              </c:pt>
              <c:pt idx="1">
                <c:v>18.758549935749606</c:v>
              </c:pt>
              <c:pt idx="2">
                <c:v>21.019211881676821</c:v>
              </c:pt>
              <c:pt idx="3">
                <c:v>26.58310194409599</c:v>
              </c:pt>
              <c:pt idx="4">
                <c:v>19.084788177324555</c:v>
              </c:pt>
              <c:pt idx="5">
                <c:v>19.136140441915661</c:v>
              </c:pt>
              <c:pt idx="6">
                <c:v>26.98224263988012</c:v>
              </c:pt>
              <c:pt idx="7">
                <c:v>16.488495690379363</c:v>
              </c:pt>
              <c:pt idx="8">
                <c:v>12.603053240701524</c:v>
              </c:pt>
              <c:pt idx="9">
                <c:v>14.314973123857445</c:v>
              </c:pt>
              <c:pt idx="10">
                <c:v>8.9021521126356653</c:v>
              </c:pt>
              <c:pt idx="11">
                <c:v>6.5616568782570255</c:v>
              </c:pt>
              <c:pt idx="12">
                <c:v>2.1294668048024676</c:v>
              </c:pt>
              <c:pt idx="13">
                <c:v>0.69389856304674602</c:v>
              </c:pt>
              <c:pt idx="14">
                <c:v>-2.9003818254900446</c:v>
              </c:pt>
              <c:pt idx="15">
                <c:v>-3.4573066991039547</c:v>
              </c:pt>
              <c:pt idx="16">
                <c:v>-3.1727151228512431</c:v>
              </c:pt>
              <c:pt idx="17">
                <c:v>-3.0297076040902713</c:v>
              </c:pt>
              <c:pt idx="18">
                <c:v>-3.5537532791391122</c:v>
              </c:pt>
              <c:pt idx="19">
                <c:v>-4.7967618418720619</c:v>
              </c:pt>
              <c:pt idx="20">
                <c:v>-4.8474228766136251</c:v>
              </c:pt>
              <c:pt idx="21">
                <c:v>-9.0196005559672052</c:v>
              </c:pt>
              <c:pt idx="22">
                <c:v>-8.4791659367074885</c:v>
              </c:pt>
              <c:pt idx="23">
                <c:v>-2.134035838369567</c:v>
              </c:pt>
              <c:pt idx="24">
                <c:v>-4.095789271315148</c:v>
              </c:pt>
              <c:pt idx="25">
                <c:v>-4.8611109084241129</c:v>
              </c:pt>
              <c:pt idx="26">
                <c:v>-5.765901916537282</c:v>
              </c:pt>
            </c:numLit>
          </c:val>
          <c:smooth val="0"/>
        </c:ser>
        <c:ser>
          <c:idx val="3"/>
          <c:order val="3"/>
          <c:tx>
            <c:v>Accelerated Wind</c:v>
          </c:tx>
          <c:val>
            <c:numLit>
              <c:formatCode>General</c:formatCode>
              <c:ptCount val="27"/>
              <c:pt idx="0">
                <c:v>22.138432589235585</c:v>
              </c:pt>
              <c:pt idx="1">
                <c:v>19.210712833948683</c:v>
              </c:pt>
              <c:pt idx="2">
                <c:v>21.468516876871966</c:v>
              </c:pt>
              <c:pt idx="3">
                <c:v>27.029869398445072</c:v>
              </c:pt>
              <c:pt idx="4">
                <c:v>19.520378625832571</c:v>
              </c:pt>
              <c:pt idx="5">
                <c:v>19.533232757220809</c:v>
              </c:pt>
              <c:pt idx="6">
                <c:v>27.276017849795601</c:v>
              </c:pt>
              <c:pt idx="7">
                <c:v>16.89778380232719</c:v>
              </c:pt>
              <c:pt idx="8">
                <c:v>13.111656366178886</c:v>
              </c:pt>
              <c:pt idx="9">
                <c:v>14.617728926039158</c:v>
              </c:pt>
              <c:pt idx="10">
                <c:v>9.0862616833997158</c:v>
              </c:pt>
              <c:pt idx="11">
                <c:v>6.84034719118055</c:v>
              </c:pt>
              <c:pt idx="12">
                <c:v>2.2143589880820675</c:v>
              </c:pt>
              <c:pt idx="13">
                <c:v>0.88486942465264562</c:v>
              </c:pt>
              <c:pt idx="14">
                <c:v>-2.7883099090538881</c:v>
              </c:pt>
              <c:pt idx="15">
                <c:v>-3.4659758891800911</c:v>
              </c:pt>
              <c:pt idx="16">
                <c:v>-3.15091982790993</c:v>
              </c:pt>
              <c:pt idx="17">
                <c:v>-3.0613060965132162</c:v>
              </c:pt>
              <c:pt idx="18">
                <c:v>-3.7466568228239678</c:v>
              </c:pt>
              <c:pt idx="19">
                <c:v>-4.7442378408514898</c:v>
              </c:pt>
              <c:pt idx="20">
                <c:v>-4.7634164782491286</c:v>
              </c:pt>
              <c:pt idx="21">
                <c:v>-8.7868090875833982</c:v>
              </c:pt>
              <c:pt idx="22">
                <c:v>-8.5987421550112408</c:v>
              </c:pt>
              <c:pt idx="23">
                <c:v>-2.106137877318921</c:v>
              </c:pt>
              <c:pt idx="24">
                <c:v>-4.1340003088129302</c:v>
              </c:pt>
              <c:pt idx="25">
                <c:v>-4.5854384728038386</c:v>
              </c:pt>
              <c:pt idx="26">
                <c:v>-5.1898147067643556</c:v>
              </c:pt>
            </c:numLit>
          </c:val>
          <c:smooth val="0"/>
        </c:ser>
        <c:dLbls>
          <c:showLegendKey val="0"/>
          <c:showVal val="0"/>
          <c:showCatName val="0"/>
          <c:showSerName val="0"/>
          <c:showPercent val="0"/>
          <c:showBubbleSize val="0"/>
        </c:dLbls>
        <c:marker val="1"/>
        <c:smooth val="0"/>
        <c:axId val="257713280"/>
        <c:axId val="257715200"/>
      </c:lineChart>
      <c:catAx>
        <c:axId val="257713280"/>
        <c:scaling>
          <c:orientation val="minMax"/>
        </c:scaling>
        <c:delete val="0"/>
        <c:axPos val="b"/>
        <c:title>
          <c:tx>
            <c:rich>
              <a:bodyPr/>
              <a:lstStyle/>
              <a:p>
                <a:pPr>
                  <a:defRPr/>
                </a:pPr>
                <a:r>
                  <a:rPr lang="en-US"/>
                  <a:t>Zone</a:t>
                </a:r>
              </a:p>
            </c:rich>
          </c:tx>
          <c:overlay val="0"/>
        </c:title>
        <c:majorTickMark val="out"/>
        <c:minorTickMark val="none"/>
        <c:tickLblPos val="nextTo"/>
        <c:crossAx val="257715200"/>
        <c:crosses val="autoZero"/>
        <c:auto val="1"/>
        <c:lblAlgn val="ctr"/>
        <c:lblOffset val="100"/>
        <c:noMultiLvlLbl val="0"/>
      </c:catAx>
      <c:valAx>
        <c:axId val="257715200"/>
        <c:scaling>
          <c:orientation val="minMax"/>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5771328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2018/19 HH Demand Tariffs</a:t>
            </a:r>
          </a:p>
        </c:rich>
      </c:tx>
      <c:overlay val="1"/>
    </c:title>
    <c:autoTitleDeleted val="0"/>
    <c:plotArea>
      <c:layout>
        <c:manualLayout>
          <c:layoutTarget val="inner"/>
          <c:xMode val="edge"/>
          <c:yMode val="edge"/>
          <c:x val="0.14748613621740861"/>
          <c:y val="4.0226532074213193E-2"/>
          <c:w val="0.84732579633771454"/>
          <c:h val="0.78174962391578906"/>
        </c:manualLayout>
      </c:layout>
      <c:lineChart>
        <c:grouping val="standard"/>
        <c:varyColors val="0"/>
        <c:ser>
          <c:idx val="0"/>
          <c:order val="0"/>
          <c:tx>
            <c:v>Base Case</c:v>
          </c:tx>
          <c:val>
            <c:numLit>
              <c:formatCode>General</c:formatCode>
              <c:ptCount val="14"/>
              <c:pt idx="0">
                <c:v>47.198075997413461</c:v>
              </c:pt>
              <c:pt idx="1">
                <c:v>32.06734321112684</c:v>
              </c:pt>
              <c:pt idx="2">
                <c:v>43.058949071044019</c:v>
              </c:pt>
              <c:pt idx="3">
                <c:v>49.961849951674118</c:v>
              </c:pt>
              <c:pt idx="4">
                <c:v>49.844919435192409</c:v>
              </c:pt>
              <c:pt idx="5">
                <c:v>51.292558480981278</c:v>
              </c:pt>
              <c:pt idx="6">
                <c:v>53.178359735833816</c:v>
              </c:pt>
              <c:pt idx="7">
                <c:v>54.491823269194441</c:v>
              </c:pt>
              <c:pt idx="8">
                <c:v>54.947707298362516</c:v>
              </c:pt>
              <c:pt idx="9">
                <c:v>50.609673473569245</c:v>
              </c:pt>
              <c:pt idx="10">
                <c:v>57.305005673304272</c:v>
              </c:pt>
              <c:pt idx="11">
                <c:v>60.156259447773614</c:v>
              </c:pt>
              <c:pt idx="12">
                <c:v>58.442708753379584</c:v>
              </c:pt>
              <c:pt idx="13">
                <c:v>56.886937525662944</c:v>
              </c:pt>
            </c:numLit>
          </c:val>
          <c:smooth val="0"/>
        </c:ser>
        <c:ser>
          <c:idx val="1"/>
          <c:order val="1"/>
          <c:tx>
            <c:v>All TEC</c:v>
          </c:tx>
          <c:val>
            <c:numLit>
              <c:formatCode>General</c:formatCode>
              <c:ptCount val="14"/>
              <c:pt idx="0">
                <c:v>46.313884128660334</c:v>
              </c:pt>
              <c:pt idx="1">
                <c:v>31.198702940977608</c:v>
              </c:pt>
              <c:pt idx="2">
                <c:v>42.741225588801314</c:v>
              </c:pt>
              <c:pt idx="3">
                <c:v>49.095250668864054</c:v>
              </c:pt>
              <c:pt idx="4">
                <c:v>49.702485844824857</c:v>
              </c:pt>
              <c:pt idx="5">
                <c:v>50.353680832559398</c:v>
              </c:pt>
              <c:pt idx="6">
                <c:v>52.885423088073892</c:v>
              </c:pt>
              <c:pt idx="7">
                <c:v>54.051482766627537</c:v>
              </c:pt>
              <c:pt idx="8">
                <c:v>54.902651044055666</c:v>
              </c:pt>
              <c:pt idx="9">
                <c:v>52.108025953941777</c:v>
              </c:pt>
              <c:pt idx="10">
                <c:v>57.783460256843682</c:v>
              </c:pt>
              <c:pt idx="11">
                <c:v>60.194857017755666</c:v>
              </c:pt>
              <c:pt idx="12">
                <c:v>59.147547549561175</c:v>
              </c:pt>
              <c:pt idx="13">
                <c:v>59.159986087900094</c:v>
              </c:pt>
            </c:numLit>
          </c:val>
          <c:smooth val="0"/>
        </c:ser>
        <c:ser>
          <c:idx val="2"/>
          <c:order val="2"/>
          <c:tx>
            <c:v>Sustained Coal</c:v>
          </c:tx>
          <c:val>
            <c:numLit>
              <c:formatCode>General</c:formatCode>
              <c:ptCount val="14"/>
              <c:pt idx="0">
                <c:v>48.153186371879485</c:v>
              </c:pt>
              <c:pt idx="1">
                <c:v>32.811750243558386</c:v>
              </c:pt>
              <c:pt idx="2">
                <c:v>42.945067185990794</c:v>
              </c:pt>
              <c:pt idx="3">
                <c:v>49.842820235609693</c:v>
              </c:pt>
              <c:pt idx="4">
                <c:v>49.521444851148367</c:v>
              </c:pt>
              <c:pt idx="5">
                <c:v>51.245727805398161</c:v>
              </c:pt>
              <c:pt idx="6">
                <c:v>52.850872705113879</c:v>
              </c:pt>
              <c:pt idx="7">
                <c:v>54.428446399869841</c:v>
              </c:pt>
              <c:pt idx="8">
                <c:v>54.502119087114011</c:v>
              </c:pt>
              <c:pt idx="9">
                <c:v>50.988111588214217</c:v>
              </c:pt>
              <c:pt idx="10">
                <c:v>57.279586569825319</c:v>
              </c:pt>
              <c:pt idx="11">
                <c:v>59.75502956311648</c:v>
              </c:pt>
              <c:pt idx="12">
                <c:v>58.596843250208323</c:v>
              </c:pt>
              <c:pt idx="13">
                <c:v>58.300261325947794</c:v>
              </c:pt>
            </c:numLit>
          </c:val>
          <c:smooth val="0"/>
        </c:ser>
        <c:ser>
          <c:idx val="3"/>
          <c:order val="3"/>
          <c:tx>
            <c:v>Accelerated Wind</c:v>
          </c:tx>
          <c:val>
            <c:numLit>
              <c:formatCode>General</c:formatCode>
              <c:ptCount val="14"/>
              <c:pt idx="0">
                <c:v>47.208330085747988</c:v>
              </c:pt>
              <c:pt idx="1">
                <c:v>32.079895151888103</c:v>
              </c:pt>
              <c:pt idx="2">
                <c:v>43.062283224505919</c:v>
              </c:pt>
              <c:pt idx="3">
                <c:v>49.961307168180667</c:v>
              </c:pt>
              <c:pt idx="4">
                <c:v>49.844478898424036</c:v>
              </c:pt>
              <c:pt idx="5">
                <c:v>51.289008771554116</c:v>
              </c:pt>
              <c:pt idx="6">
                <c:v>53.177145666819193</c:v>
              </c:pt>
              <c:pt idx="7">
                <c:v>54.489748106022695</c:v>
              </c:pt>
              <c:pt idx="8">
                <c:v>54.946758348761243</c:v>
              </c:pt>
              <c:pt idx="9">
                <c:v>50.60818264028876</c:v>
              </c:pt>
              <c:pt idx="10">
                <c:v>57.303886622547637</c:v>
              </c:pt>
              <c:pt idx="11">
                <c:v>60.155217420541035</c:v>
              </c:pt>
              <c:pt idx="12">
                <c:v>58.441454852275399</c:v>
              </c:pt>
              <c:pt idx="13">
                <c:v>56.885553896083678</c:v>
              </c:pt>
            </c:numLit>
          </c:val>
          <c:smooth val="0"/>
        </c:ser>
        <c:dLbls>
          <c:showLegendKey val="0"/>
          <c:showVal val="0"/>
          <c:showCatName val="0"/>
          <c:showSerName val="0"/>
          <c:showPercent val="0"/>
          <c:showBubbleSize val="0"/>
        </c:dLbls>
        <c:marker val="1"/>
        <c:smooth val="0"/>
        <c:axId val="257792256"/>
        <c:axId val="257798144"/>
      </c:lineChart>
      <c:catAx>
        <c:axId val="257792256"/>
        <c:scaling>
          <c:orientation val="minMax"/>
        </c:scaling>
        <c:delete val="0"/>
        <c:axPos val="b"/>
        <c:majorTickMark val="out"/>
        <c:minorTickMark val="none"/>
        <c:tickLblPos val="nextTo"/>
        <c:crossAx val="257798144"/>
        <c:crosses val="autoZero"/>
        <c:auto val="1"/>
        <c:lblAlgn val="ctr"/>
        <c:lblOffset val="100"/>
        <c:noMultiLvlLbl val="0"/>
      </c:catAx>
      <c:valAx>
        <c:axId val="257798144"/>
        <c:scaling>
          <c:orientation val="minMax"/>
          <c:max val="80"/>
        </c:scaling>
        <c:delete val="0"/>
        <c:axPos val="l"/>
        <c:majorGridlines/>
        <c:title>
          <c:tx>
            <c:rich>
              <a:bodyPr rot="-5400000" vert="horz"/>
              <a:lstStyle/>
              <a:p>
                <a:pPr>
                  <a:defRPr/>
                </a:pPr>
                <a:r>
                  <a:rPr lang="en-US"/>
                  <a:t>£/kW</a:t>
                </a:r>
              </a:p>
            </c:rich>
          </c:tx>
          <c:layout>
            <c:manualLayout>
              <c:xMode val="edge"/>
              <c:yMode val="edge"/>
              <c:x val="5.1880674448767832E-3"/>
              <c:y val="0.37814828772917031"/>
            </c:manualLayout>
          </c:layout>
          <c:overlay val="0"/>
        </c:title>
        <c:numFmt formatCode="&quot;£&quot;#,##0.00" sourceLinked="0"/>
        <c:majorTickMark val="out"/>
        <c:minorTickMark val="none"/>
        <c:tickLblPos val="nextTo"/>
        <c:crossAx val="25779225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2018/19 NHH Demand Tariffs</a:t>
            </a:r>
          </a:p>
        </c:rich>
      </c:tx>
      <c:overlay val="1"/>
    </c:title>
    <c:autoTitleDeleted val="0"/>
    <c:plotArea>
      <c:layout>
        <c:manualLayout>
          <c:layoutTarget val="inner"/>
          <c:xMode val="edge"/>
          <c:yMode val="edge"/>
          <c:x val="0.13917215600968166"/>
          <c:y val="2.0240534921334253E-2"/>
          <c:w val="0.83229347304349588"/>
          <c:h val="0.81728779130274909"/>
        </c:manualLayout>
      </c:layout>
      <c:lineChart>
        <c:grouping val="standard"/>
        <c:varyColors val="0"/>
        <c:ser>
          <c:idx val="0"/>
          <c:order val="0"/>
          <c:tx>
            <c:v>Base Case</c:v>
          </c:tx>
          <c:val>
            <c:numLit>
              <c:formatCode>General</c:formatCode>
              <c:ptCount val="14"/>
              <c:pt idx="0">
                <c:v>10.781961677964235</c:v>
              </c:pt>
              <c:pt idx="1">
                <c:v>4.5329706412185233</c:v>
              </c:pt>
              <c:pt idx="2">
                <c:v>6.6653909630730848</c:v>
              </c:pt>
              <c:pt idx="3">
                <c:v>6.4365018599422283</c:v>
              </c:pt>
              <c:pt idx="4">
                <c:v>6.5630838860899745</c:v>
              </c:pt>
              <c:pt idx="5">
                <c:v>7.3031819377000478</c:v>
              </c:pt>
              <c:pt idx="6">
                <c:v>6.8328424236388461</c:v>
              </c:pt>
              <c:pt idx="7">
                <c:v>6.9625767017871114</c:v>
              </c:pt>
              <c:pt idx="8">
                <c:v>7.889447248865995</c:v>
              </c:pt>
              <c:pt idx="9">
                <c:v>6.3180926333252456</c:v>
              </c:pt>
              <c:pt idx="10">
                <c:v>8.2014679603269833</c:v>
              </c:pt>
              <c:pt idx="11">
                <c:v>5.4957687033634217</c:v>
              </c:pt>
              <c:pt idx="12">
                <c:v>7.623327133824354</c:v>
              </c:pt>
              <c:pt idx="13">
                <c:v>8.2404012595423044</c:v>
              </c:pt>
            </c:numLit>
          </c:val>
          <c:smooth val="0"/>
        </c:ser>
        <c:ser>
          <c:idx val="1"/>
          <c:order val="1"/>
          <c:tx>
            <c:v>All TEC</c:v>
          </c:tx>
          <c:val>
            <c:numLit>
              <c:formatCode>General</c:formatCode>
              <c:ptCount val="14"/>
              <c:pt idx="0">
                <c:v>10.578844332760379</c:v>
              </c:pt>
              <c:pt idx="1">
                <c:v>4.4100794511318782</c:v>
              </c:pt>
              <c:pt idx="2">
                <c:v>6.6161298512374831</c:v>
              </c:pt>
              <c:pt idx="3">
                <c:v>6.324937301837724</c:v>
              </c:pt>
              <c:pt idx="4">
                <c:v>6.5443333414193807</c:v>
              </c:pt>
              <c:pt idx="5">
                <c:v>7.1694233005053922</c:v>
              </c:pt>
              <c:pt idx="6">
                <c:v>6.7952235460956363</c:v>
              </c:pt>
              <c:pt idx="7">
                <c:v>6.9063500756580911</c:v>
              </c:pt>
              <c:pt idx="8">
                <c:v>7.8829823270861779</c:v>
              </c:pt>
              <c:pt idx="9">
                <c:v>6.5049033196616257</c:v>
              </c:pt>
              <c:pt idx="10">
                <c:v>8.2699960578610696</c:v>
              </c:pt>
              <c:pt idx="11">
                <c:v>5.4992243150060629</c:v>
              </c:pt>
              <c:pt idx="12">
                <c:v>7.7152152113211034</c:v>
              </c:pt>
              <c:pt idx="13">
                <c:v>8.5699335605927693</c:v>
              </c:pt>
            </c:numLit>
          </c:val>
          <c:smooth val="0"/>
        </c:ser>
        <c:ser>
          <c:idx val="2"/>
          <c:order val="2"/>
          <c:tx>
            <c:v>Sustained Coal</c:v>
          </c:tx>
          <c:val>
            <c:numLit>
              <c:formatCode>General</c:formatCode>
              <c:ptCount val="14"/>
              <c:pt idx="0">
                <c:v>11.00156166565715</c:v>
              </c:pt>
              <c:pt idx="1">
                <c:v>4.6382960540789986</c:v>
              </c:pt>
              <c:pt idx="2">
                <c:v>6.6477424048566274</c:v>
              </c:pt>
              <c:pt idx="3">
                <c:v>6.421173455260349</c:v>
              </c:pt>
              <c:pt idx="4">
                <c:v>6.5205075347671988</c:v>
              </c:pt>
              <c:pt idx="5">
                <c:v>7.2965152667529765</c:v>
              </c:pt>
              <c:pt idx="6">
                <c:v>6.7907897652178244</c:v>
              </c:pt>
              <c:pt idx="7">
                <c:v>6.9544788087618912</c:v>
              </c:pt>
              <c:pt idx="8">
                <c:v>7.8254307522284652</c:v>
              </c:pt>
              <c:pt idx="9">
                <c:v>6.3652693237523046</c:v>
              </c:pt>
              <c:pt idx="10">
                <c:v>8.1978337871261253</c:v>
              </c:pt>
              <c:pt idx="11">
                <c:v>5.459286583642462</c:v>
              </c:pt>
              <c:pt idx="12">
                <c:v>7.6434181418838456</c:v>
              </c:pt>
              <c:pt idx="13">
                <c:v>8.4452972252117426</c:v>
              </c:pt>
            </c:numLit>
          </c:val>
          <c:smooth val="0"/>
        </c:ser>
        <c:ser>
          <c:idx val="3"/>
          <c:order val="3"/>
          <c:tx>
            <c:v>Accelerated Wind</c:v>
          </c:tx>
          <c:val>
            <c:numLit>
              <c:formatCode>General</c:formatCode>
              <c:ptCount val="14"/>
              <c:pt idx="0">
                <c:v>10.784311185572021</c:v>
              </c:pt>
              <c:pt idx="1">
                <c:v>4.5347460816858467</c:v>
              </c:pt>
              <c:pt idx="2">
                <c:v>6.6659066319114189</c:v>
              </c:pt>
              <c:pt idx="3">
                <c:v>6.4364325345374835</c:v>
              </c:pt>
              <c:pt idx="4">
                <c:v>6.5630262297040449</c:v>
              </c:pt>
              <c:pt idx="5">
                <c:v>7.3026756755964399</c:v>
              </c:pt>
              <c:pt idx="6">
                <c:v>6.8326871202654784</c:v>
              </c:pt>
              <c:pt idx="7">
                <c:v>6.9623123981045376</c:v>
              </c:pt>
              <c:pt idx="8">
                <c:v>7.8893102893068425</c:v>
              </c:pt>
              <c:pt idx="9">
                <c:v>6.3179076079450684</c:v>
              </c:pt>
              <c:pt idx="10">
                <c:v>8.2013071243234972</c:v>
              </c:pt>
              <c:pt idx="11">
                <c:v>5.4956775370840782</c:v>
              </c:pt>
              <c:pt idx="12">
                <c:v>7.6231640741078213</c:v>
              </c:pt>
              <c:pt idx="13">
                <c:v>8.2401999634832475</c:v>
              </c:pt>
            </c:numLit>
          </c:val>
          <c:smooth val="0"/>
        </c:ser>
        <c:dLbls>
          <c:showLegendKey val="0"/>
          <c:showVal val="0"/>
          <c:showCatName val="0"/>
          <c:showSerName val="0"/>
          <c:showPercent val="0"/>
          <c:showBubbleSize val="0"/>
        </c:dLbls>
        <c:marker val="1"/>
        <c:smooth val="0"/>
        <c:axId val="257829888"/>
        <c:axId val="257832064"/>
      </c:lineChart>
      <c:catAx>
        <c:axId val="257829888"/>
        <c:scaling>
          <c:orientation val="minMax"/>
        </c:scaling>
        <c:delete val="0"/>
        <c:axPos val="b"/>
        <c:title>
          <c:tx>
            <c:rich>
              <a:bodyPr/>
              <a:lstStyle/>
              <a:p>
                <a:pPr>
                  <a:defRPr/>
                </a:pPr>
                <a:r>
                  <a:rPr lang="en-US"/>
                  <a:t>Zone</a:t>
                </a:r>
              </a:p>
            </c:rich>
          </c:tx>
          <c:layout>
            <c:manualLayout>
              <c:xMode val="edge"/>
              <c:yMode val="edge"/>
              <c:x val="0.52191630763135743"/>
              <c:y val="0.89076765536298952"/>
            </c:manualLayout>
          </c:layout>
          <c:overlay val="0"/>
        </c:title>
        <c:majorTickMark val="out"/>
        <c:minorTickMark val="none"/>
        <c:tickLblPos val="nextTo"/>
        <c:crossAx val="257832064"/>
        <c:crosses val="autoZero"/>
        <c:auto val="1"/>
        <c:lblAlgn val="ctr"/>
        <c:lblOffset val="100"/>
        <c:noMultiLvlLbl val="0"/>
      </c:catAx>
      <c:valAx>
        <c:axId val="257832064"/>
        <c:scaling>
          <c:orientation val="minMax"/>
          <c:max val="20"/>
        </c:scaling>
        <c:delete val="0"/>
        <c:axPos val="l"/>
        <c:majorGridlines/>
        <c:title>
          <c:tx>
            <c:rich>
              <a:bodyPr rot="-5400000" vert="horz"/>
              <a:lstStyle/>
              <a:p>
                <a:pPr>
                  <a:defRPr/>
                </a:pPr>
                <a:r>
                  <a:rPr lang="en-US"/>
                  <a:t>£/kW</a:t>
                </a:r>
              </a:p>
            </c:rich>
          </c:tx>
          <c:overlay val="0"/>
        </c:title>
        <c:numFmt formatCode="&quot;£&quot;#,##0.00" sourceLinked="0"/>
        <c:majorTickMark val="out"/>
        <c:minorTickMark val="none"/>
        <c:tickLblPos val="nextTo"/>
        <c:crossAx val="257829888"/>
        <c:crosses val="autoZero"/>
        <c:crossBetween val="between"/>
      </c:valAx>
    </c:plotArea>
    <c:legend>
      <c:legendPos val="b"/>
      <c:layout>
        <c:manualLayout>
          <c:xMode val="edge"/>
          <c:yMode val="edge"/>
          <c:x val="5.3145545486059528E-2"/>
          <c:y val="0.93670673840945873"/>
          <c:w val="0.89370871093943449"/>
          <c:h val="5.9976511138927706E-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2019/20 Peak 80%</a:t>
            </a:r>
          </a:p>
        </c:rich>
      </c:tx>
      <c:overlay val="0"/>
    </c:title>
    <c:autoTitleDeleted val="0"/>
    <c:plotArea>
      <c:layout>
        <c:manualLayout>
          <c:layoutTarget val="inner"/>
          <c:xMode val="edge"/>
          <c:yMode val="edge"/>
          <c:x val="0.12469425696787902"/>
          <c:y val="0.11474511615695705"/>
          <c:w val="0.85348034620672419"/>
          <c:h val="0.75063224938997963"/>
        </c:manualLayout>
      </c:layout>
      <c:lineChart>
        <c:grouping val="standard"/>
        <c:varyColors val="0"/>
        <c:ser>
          <c:idx val="0"/>
          <c:order val="0"/>
          <c:tx>
            <c:v>Base Case</c:v>
          </c:tx>
          <c:val>
            <c:numLit>
              <c:formatCode>General</c:formatCode>
              <c:ptCount val="27"/>
              <c:pt idx="0">
                <c:v>28.54333126792314</c:v>
              </c:pt>
              <c:pt idx="1">
                <c:v>24.209195976328413</c:v>
              </c:pt>
              <c:pt idx="2">
                <c:v>28.006745173402113</c:v>
              </c:pt>
              <c:pt idx="3">
                <c:v>33.735092277870777</c:v>
              </c:pt>
              <c:pt idx="4">
                <c:v>26.905103376239644</c:v>
              </c:pt>
              <c:pt idx="5">
                <c:v>27.172955653480869</c:v>
              </c:pt>
              <c:pt idx="6">
                <c:v>33.799139886750389</c:v>
              </c:pt>
              <c:pt idx="7">
                <c:v>23.414099110246752</c:v>
              </c:pt>
              <c:pt idx="8">
                <c:v>16.516936701989597</c:v>
              </c:pt>
              <c:pt idx="9">
                <c:v>19.83224702086483</c:v>
              </c:pt>
              <c:pt idx="10">
                <c:v>14.609037576752602</c:v>
              </c:pt>
              <c:pt idx="11">
                <c:v>9.3325948253282789</c:v>
              </c:pt>
              <c:pt idx="12">
                <c:v>5.7667323464037432</c:v>
              </c:pt>
              <c:pt idx="13">
                <c:v>2.1965232918924871</c:v>
              </c:pt>
              <c:pt idx="14">
                <c:v>0.78467487178276318</c:v>
              </c:pt>
              <c:pt idx="15">
                <c:v>-2.0013589808559873</c:v>
              </c:pt>
              <c:pt idx="16">
                <c:v>-2.6501697686466508</c:v>
              </c:pt>
              <c:pt idx="17">
                <c:v>-3.1762556292119202</c:v>
              </c:pt>
              <c:pt idx="18">
                <c:v>-0.38734408510913898</c:v>
              </c:pt>
              <c:pt idx="19">
                <c:v>-1.3000879780033694</c:v>
              </c:pt>
              <c:pt idx="20">
                <c:v>-5.4437826071000668</c:v>
              </c:pt>
              <c:pt idx="21">
                <c:v>-7.0663553429576709</c:v>
              </c:pt>
              <c:pt idx="22">
                <c:v>-14.873846170249948</c:v>
              </c:pt>
              <c:pt idx="23">
                <c:v>-6.3882164482021029</c:v>
              </c:pt>
              <c:pt idx="24">
                <c:v>-8.237980429051218</c:v>
              </c:pt>
              <c:pt idx="25">
                <c:v>-8.8300319655324948</c:v>
              </c:pt>
              <c:pt idx="26">
                <c:v>-10.882399699152487</c:v>
              </c:pt>
            </c:numLit>
          </c:val>
          <c:smooth val="0"/>
        </c:ser>
        <c:ser>
          <c:idx val="1"/>
          <c:order val="1"/>
          <c:tx>
            <c:v>All TEC</c:v>
          </c:tx>
          <c:val>
            <c:numLit>
              <c:formatCode>General</c:formatCode>
              <c:ptCount val="27"/>
              <c:pt idx="0">
                <c:v>28.109675051050822</c:v>
              </c:pt>
              <c:pt idx="1">
                <c:v>23.185946592171369</c:v>
              </c:pt>
              <c:pt idx="2">
                <c:v>26.917987738844602</c:v>
              </c:pt>
              <c:pt idx="3">
                <c:v>32.678175684944769</c:v>
              </c:pt>
              <c:pt idx="4">
                <c:v>25.718075889291775</c:v>
              </c:pt>
              <c:pt idx="5">
                <c:v>25.649758818231021</c:v>
              </c:pt>
              <c:pt idx="6">
                <c:v>32.260313979237623</c:v>
              </c:pt>
              <c:pt idx="7">
                <c:v>21.828062680471589</c:v>
              </c:pt>
              <c:pt idx="8">
                <c:v>14.986096056890391</c:v>
              </c:pt>
              <c:pt idx="9">
                <c:v>18.078795758609807</c:v>
              </c:pt>
              <c:pt idx="10">
                <c:v>13.849457418674733</c:v>
              </c:pt>
              <c:pt idx="11">
                <c:v>8.9671509648891767</c:v>
              </c:pt>
              <c:pt idx="12">
                <c:v>5.4600371380520496</c:v>
              </c:pt>
              <c:pt idx="13">
                <c:v>2.2902161757432378</c:v>
              </c:pt>
              <c:pt idx="14">
                <c:v>0.87331617778399018</c:v>
              </c:pt>
              <c:pt idx="15">
                <c:v>-1.1342286312263798</c:v>
              </c:pt>
              <c:pt idx="16">
                <c:v>-2.2821366902756837</c:v>
              </c:pt>
              <c:pt idx="17">
                <c:v>-2.2722498534455884</c:v>
              </c:pt>
              <c:pt idx="18">
                <c:v>-0.19139797894388444</c:v>
              </c:pt>
              <c:pt idx="19">
                <c:v>-0.7624977187520221</c:v>
              </c:pt>
              <c:pt idx="20">
                <c:v>-3.575764716556161</c:v>
              </c:pt>
              <c:pt idx="21">
                <c:v>-7.9652942142723848</c:v>
              </c:pt>
              <c:pt idx="22">
                <c:v>-14.103660537268098</c:v>
              </c:pt>
              <c:pt idx="23">
                <c:v>-5.5814064016973317</c:v>
              </c:pt>
              <c:pt idx="24">
                <c:v>-7.3244450886913448</c:v>
              </c:pt>
              <c:pt idx="25">
                <c:v>-8.5240069616135834</c:v>
              </c:pt>
              <c:pt idx="26">
                <c:v>-12.725427931048227</c:v>
              </c:pt>
            </c:numLit>
          </c:val>
          <c:smooth val="0"/>
        </c:ser>
        <c:ser>
          <c:idx val="2"/>
          <c:order val="2"/>
          <c:tx>
            <c:v>Sustained Coal</c:v>
          </c:tx>
          <c:val>
            <c:numLit>
              <c:formatCode>General</c:formatCode>
              <c:ptCount val="27"/>
              <c:pt idx="0">
                <c:v>27.724821806795301</c:v>
              </c:pt>
              <c:pt idx="1">
                <c:v>23.55736872632022</c:v>
              </c:pt>
              <c:pt idx="2">
                <c:v>27.219975109406224</c:v>
              </c:pt>
              <c:pt idx="3">
                <c:v>32.954514391811735</c:v>
              </c:pt>
              <c:pt idx="4">
                <c:v>26.132784853242878</c:v>
              </c:pt>
              <c:pt idx="5">
                <c:v>26.342763467389862</c:v>
              </c:pt>
              <c:pt idx="6">
                <c:v>33.118331232659926</c:v>
              </c:pt>
              <c:pt idx="7">
                <c:v>22.539229550743297</c:v>
              </c:pt>
              <c:pt idx="8">
                <c:v>15.630200672351595</c:v>
              </c:pt>
              <c:pt idx="9">
                <c:v>18.588990648758017</c:v>
              </c:pt>
              <c:pt idx="10">
                <c:v>13.962318952048026</c:v>
              </c:pt>
              <c:pt idx="11">
                <c:v>8.7626829411062737</c:v>
              </c:pt>
              <c:pt idx="12">
                <c:v>5.5734909880959789</c:v>
              </c:pt>
              <c:pt idx="13">
                <c:v>1.7703373352526803</c:v>
              </c:pt>
              <c:pt idx="14">
                <c:v>0.52845910459768497</c:v>
              </c:pt>
              <c:pt idx="15">
                <c:v>-1.4667543818845408</c:v>
              </c:pt>
              <c:pt idx="16">
                <c:v>-2.6038185479461031</c:v>
              </c:pt>
              <c:pt idx="17">
                <c:v>-3.104174508410122</c:v>
              </c:pt>
              <c:pt idx="18">
                <c:v>-1.1164984824213762</c:v>
              </c:pt>
              <c:pt idx="19">
                <c:v>0.77369148502204599</c:v>
              </c:pt>
              <c:pt idx="20">
                <c:v>-2.5182454829069005</c:v>
              </c:pt>
              <c:pt idx="21">
                <c:v>-7.3107407893317404</c:v>
              </c:pt>
              <c:pt idx="22">
                <c:v>-14.597467930618865</c:v>
              </c:pt>
              <c:pt idx="23">
                <c:v>-6.1250669468284809</c:v>
              </c:pt>
              <c:pt idx="24">
                <c:v>-7.7280164127168725</c:v>
              </c:pt>
              <c:pt idx="25">
                <c:v>-8.3581259050413585</c:v>
              </c:pt>
              <c:pt idx="26">
                <c:v>-11.935060738228165</c:v>
              </c:pt>
            </c:numLit>
          </c:val>
          <c:smooth val="0"/>
        </c:ser>
        <c:ser>
          <c:idx val="3"/>
          <c:order val="3"/>
          <c:tx>
            <c:v>Accelerated Wind</c:v>
          </c:tx>
          <c:val>
            <c:numLit>
              <c:formatCode>General</c:formatCode>
              <c:ptCount val="27"/>
              <c:pt idx="0">
                <c:v>27.900521058693236</c:v>
              </c:pt>
              <c:pt idx="1">
                <c:v>23.682998365494285</c:v>
              </c:pt>
              <c:pt idx="2">
                <c:v>27.370554812330731</c:v>
              </c:pt>
              <c:pt idx="3">
                <c:v>33.10195991448294</c:v>
              </c:pt>
              <c:pt idx="4">
                <c:v>26.318938498971704</c:v>
              </c:pt>
              <c:pt idx="5">
                <c:v>26.58953016019683</c:v>
              </c:pt>
              <c:pt idx="6">
                <c:v>33.230940356205458</c:v>
              </c:pt>
              <c:pt idx="7">
                <c:v>22.807022470764004</c:v>
              </c:pt>
              <c:pt idx="8">
                <c:v>15.911611678564077</c:v>
              </c:pt>
              <c:pt idx="9">
                <c:v>19.223026127418883</c:v>
              </c:pt>
              <c:pt idx="10">
                <c:v>14.083719123396031</c:v>
              </c:pt>
              <c:pt idx="11">
                <c:v>8.8261721774113813</c:v>
              </c:pt>
              <c:pt idx="12">
                <c:v>5.2862665430997406</c:v>
              </c:pt>
              <c:pt idx="13">
                <c:v>1.7425396326122353</c:v>
              </c:pt>
              <c:pt idx="14">
                <c:v>0.33220108392971959</c:v>
              </c:pt>
              <c:pt idx="15">
                <c:v>-2.3278107745945285</c:v>
              </c:pt>
              <c:pt idx="16">
                <c:v>-2.9452247880818119</c:v>
              </c:pt>
              <c:pt idx="17">
                <c:v>-3.4780468832512939</c:v>
              </c:pt>
              <c:pt idx="18">
                <c:v>-0.90940516075372102</c:v>
              </c:pt>
              <c:pt idx="19">
                <c:v>1.4883991845876974</c:v>
              </c:pt>
              <c:pt idx="20">
                <c:v>-1.670625340208979</c:v>
              </c:pt>
              <c:pt idx="21">
                <c:v>-6.3207104864317598</c:v>
              </c:pt>
              <c:pt idx="22">
                <c:v>-14.898607132508296</c:v>
              </c:pt>
              <c:pt idx="23">
                <c:v>-6.3458967831371051</c:v>
              </c:pt>
              <c:pt idx="24">
                <c:v>-7.7211079427404439</c:v>
              </c:pt>
              <c:pt idx="25">
                <c:v>-7.7430103928389702</c:v>
              </c:pt>
              <c:pt idx="26">
                <c:v>-9.5777118052006891</c:v>
              </c:pt>
            </c:numLit>
          </c:val>
          <c:smooth val="0"/>
        </c:ser>
        <c:dLbls>
          <c:showLegendKey val="0"/>
          <c:showVal val="0"/>
          <c:showCatName val="0"/>
          <c:showSerName val="0"/>
          <c:showPercent val="0"/>
          <c:showBubbleSize val="0"/>
        </c:dLbls>
        <c:marker val="1"/>
        <c:smooth val="0"/>
        <c:axId val="257925504"/>
        <c:axId val="257927424"/>
      </c:lineChart>
      <c:catAx>
        <c:axId val="257925504"/>
        <c:scaling>
          <c:orientation val="minMax"/>
        </c:scaling>
        <c:delete val="0"/>
        <c:axPos val="b"/>
        <c:title>
          <c:tx>
            <c:rich>
              <a:bodyPr/>
              <a:lstStyle/>
              <a:p>
                <a:pPr>
                  <a:defRPr/>
                </a:pPr>
                <a:r>
                  <a:rPr lang="en-US"/>
                  <a:t>Zone</a:t>
                </a:r>
              </a:p>
            </c:rich>
          </c:tx>
          <c:overlay val="0"/>
        </c:title>
        <c:majorTickMark val="out"/>
        <c:minorTickMark val="none"/>
        <c:tickLblPos val="nextTo"/>
        <c:crossAx val="257927424"/>
        <c:crosses val="autoZero"/>
        <c:auto val="1"/>
        <c:lblAlgn val="ctr"/>
        <c:lblOffset val="100"/>
        <c:noMultiLvlLbl val="0"/>
      </c:catAx>
      <c:valAx>
        <c:axId val="257927424"/>
        <c:scaling>
          <c:orientation val="minMax"/>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5792550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1</xdr:colOff>
      <xdr:row>3</xdr:row>
      <xdr:rowOff>0</xdr:rowOff>
    </xdr:from>
    <xdr:to>
      <xdr:col>17</xdr:col>
      <xdr:colOff>1</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5</xdr:row>
      <xdr:rowOff>0</xdr:rowOff>
    </xdr:from>
    <xdr:to>
      <xdr:col>17</xdr:col>
      <xdr:colOff>321468</xdr:colOff>
      <xdr:row>24</xdr:row>
      <xdr:rowOff>89298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114300</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114300</xdr:colOff>
      <xdr:row>19</xdr:row>
      <xdr:rowOff>42864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3</xdr:row>
      <xdr:rowOff>190499</xdr:rowOff>
    </xdr:from>
    <xdr:to>
      <xdr:col>17</xdr:col>
      <xdr:colOff>390526</xdr:colOff>
      <xdr:row>25</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4</xdr:row>
      <xdr:rowOff>0</xdr:rowOff>
    </xdr:from>
    <xdr:to>
      <xdr:col>16</xdr:col>
      <xdr:colOff>600075</xdr:colOff>
      <xdr:row>24</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295275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152400</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4</xdr:row>
      <xdr:rowOff>9525</xdr:rowOff>
    </xdr:from>
    <xdr:to>
      <xdr:col>17</xdr:col>
      <xdr:colOff>504826</xdr:colOff>
      <xdr:row>24</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3</xdr:row>
      <xdr:rowOff>190499</xdr:rowOff>
    </xdr:from>
    <xdr:to>
      <xdr:col>17</xdr:col>
      <xdr:colOff>257175</xdr:colOff>
      <xdr:row>25</xdr:row>
      <xdr:rowOff>28574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276225</xdr:colOff>
      <xdr:row>19</xdr:row>
      <xdr:rowOff>147639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3</xdr:row>
      <xdr:rowOff>0</xdr:rowOff>
    </xdr:from>
    <xdr:to>
      <xdr:col>17</xdr:col>
      <xdr:colOff>0</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161924</xdr:colOff>
      <xdr:row>18</xdr:row>
      <xdr:rowOff>185739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163286</xdr:colOff>
      <xdr:row>2</xdr:row>
      <xdr:rowOff>176893</xdr:rowOff>
    </xdr:from>
    <xdr:to>
      <xdr:col>20</xdr:col>
      <xdr:colOff>163286</xdr:colOff>
      <xdr:row>25</xdr:row>
      <xdr:rowOff>176893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302559</xdr:colOff>
      <xdr:row>3</xdr:row>
      <xdr:rowOff>22412</xdr:rowOff>
    </xdr:from>
    <xdr:to>
      <xdr:col>20</xdr:col>
      <xdr:colOff>302559</xdr:colOff>
      <xdr:row>26</xdr:row>
      <xdr:rowOff>22412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4</xdr:row>
      <xdr:rowOff>0</xdr:rowOff>
    </xdr:from>
    <xdr:to>
      <xdr:col>17</xdr:col>
      <xdr:colOff>533400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3</xdr:row>
      <xdr:rowOff>190499</xdr:rowOff>
    </xdr:from>
    <xdr:to>
      <xdr:col>17</xdr:col>
      <xdr:colOff>314325</xdr:colOff>
      <xdr:row>25</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19050</xdr:colOff>
      <xdr:row>3</xdr:row>
      <xdr:rowOff>9525</xdr:rowOff>
    </xdr:from>
    <xdr:to>
      <xdr:col>16</xdr:col>
      <xdr:colOff>123825</xdr:colOff>
      <xdr:row>19</xdr:row>
      <xdr:rowOff>9524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171450</xdr:colOff>
      <xdr:row>19</xdr:row>
      <xdr:rowOff>38099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4</xdr:row>
      <xdr:rowOff>0</xdr:rowOff>
    </xdr:from>
    <xdr:to>
      <xdr:col>18</xdr:col>
      <xdr:colOff>304800</xdr:colOff>
      <xdr:row>24</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ETO_Charge%20Setting/FY_2015_16/TNUoS/C5%201617%20to%201920%20DEC%202014/Transport%20&amp;%20Tariff%20Models/Best%20View%20Models/2016-2017%20TT%20with%20Diversity%201%20-%20v2%20HVDC%20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ETO_Charge%20Setting/FY_2015_16/TNUoS/C5%201617%20to%201920%20DEC%202014/Generation%20TEC/Data%20Analysis%20of%20TEC%20Register%20-%2003%2012%2014%20CONTRAC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mercial/Charging_and_Revenue/Revenue/Invoices/2014-15/Resubs/02%20May%202014/Summary/May%2014-15%20TNUoS%20Generation%20Liabili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TO_Charge%20Setting/FY_2015_16/TNUoS/4%20October%20Forecast/2%20Wk%2024%20Demand/Analysis%20Demand%20compilation%20Jul13%20data%20070314%20Upd%20Nodes%200409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LocalAssetCharging"/>
      <sheetName val="Gen Input"/>
      <sheetName val="Transport"/>
      <sheetName val="Tariff"/>
      <sheetName val="Output"/>
      <sheetName val="Tariff Comparison"/>
      <sheetName val="Chart1"/>
      <sheetName val="Tx Network"/>
      <sheetName val="Gen Low Carbon-Carbon split"/>
      <sheetName val="Method 1"/>
      <sheetName val="Final Tariffs"/>
      <sheetName val="Connection map"/>
      <sheetName val="HVDC"/>
      <sheetName val="Sheet1"/>
      <sheetName val="Chart4"/>
      <sheetName val="2016-2017 TT with Diversity 1 -"/>
    </sheetNames>
    <sheetDataSet>
      <sheetData sheetId="0" refreshError="1"/>
      <sheetData sheetId="1" refreshError="1"/>
      <sheetData sheetId="2" refreshError="1"/>
      <sheetData sheetId="3" refreshError="1">
        <row r="13">
          <cell r="B13" t="str">
            <v>ABHA4A</v>
          </cell>
          <cell r="E13">
            <v>120.22790243316172</v>
          </cell>
          <cell r="L13">
            <v>14</v>
          </cell>
        </row>
        <row r="14">
          <cell r="E14">
            <v>120.22790243316172</v>
          </cell>
          <cell r="L14">
            <v>14</v>
          </cell>
        </row>
        <row r="15">
          <cell r="E15">
            <v>40.093199623084907</v>
          </cell>
          <cell r="L15">
            <v>1</v>
          </cell>
        </row>
        <row r="16">
          <cell r="E16">
            <v>173.55740171162327</v>
          </cell>
          <cell r="L16">
            <v>10</v>
          </cell>
        </row>
        <row r="17">
          <cell r="E17">
            <v>0</v>
          </cell>
          <cell r="L17">
            <v>1</v>
          </cell>
        </row>
        <row r="18">
          <cell r="E18">
            <v>0</v>
          </cell>
          <cell r="L18">
            <v>1</v>
          </cell>
        </row>
        <row r="19">
          <cell r="E19">
            <v>80.86</v>
          </cell>
          <cell r="L19">
            <v>5</v>
          </cell>
        </row>
        <row r="20">
          <cell r="E20">
            <v>-3.1968902577971221</v>
          </cell>
          <cell r="L20">
            <v>1</v>
          </cell>
        </row>
        <row r="21">
          <cell r="E21">
            <v>-3.1968902577971221</v>
          </cell>
          <cell r="L21">
            <v>1</v>
          </cell>
        </row>
        <row r="22">
          <cell r="E22">
            <v>102.38331970303578</v>
          </cell>
          <cell r="L22">
            <v>14</v>
          </cell>
        </row>
        <row r="23">
          <cell r="E23">
            <v>102.38331970303578</v>
          </cell>
          <cell r="L23">
            <v>14</v>
          </cell>
        </row>
        <row r="24">
          <cell r="E24">
            <v>31.125115997572827</v>
          </cell>
          <cell r="L24">
            <v>9</v>
          </cell>
        </row>
        <row r="25">
          <cell r="E25">
            <v>24.918149579646904</v>
          </cell>
          <cell r="L25">
            <v>13</v>
          </cell>
        </row>
        <row r="26">
          <cell r="E26">
            <v>31.125115997572827</v>
          </cell>
          <cell r="L26">
            <v>9</v>
          </cell>
        </row>
        <row r="27">
          <cell r="E27">
            <v>24.918149579646904</v>
          </cell>
          <cell r="L27">
            <v>13</v>
          </cell>
        </row>
        <row r="28">
          <cell r="E28">
            <v>0</v>
          </cell>
          <cell r="L28">
            <v>1</v>
          </cell>
        </row>
        <row r="29">
          <cell r="E29">
            <v>18.338562041373333</v>
          </cell>
          <cell r="L29">
            <v>1</v>
          </cell>
        </row>
        <row r="30">
          <cell r="E30">
            <v>18.338562041373333</v>
          </cell>
          <cell r="L30">
            <v>1</v>
          </cell>
        </row>
        <row r="31">
          <cell r="E31">
            <v>-5.1000000000000005</v>
          </cell>
          <cell r="L31">
            <v>1</v>
          </cell>
        </row>
        <row r="32">
          <cell r="E32">
            <v>0</v>
          </cell>
          <cell r="L32">
            <v>1</v>
          </cell>
        </row>
        <row r="33">
          <cell r="E33">
            <v>0</v>
          </cell>
          <cell r="L33">
            <v>2</v>
          </cell>
        </row>
        <row r="34">
          <cell r="E34">
            <v>13.642145537700646</v>
          </cell>
          <cell r="L34">
            <v>1</v>
          </cell>
        </row>
        <row r="35">
          <cell r="E35">
            <v>500</v>
          </cell>
          <cell r="L35">
            <v>2</v>
          </cell>
        </row>
        <row r="36">
          <cell r="E36">
            <v>0</v>
          </cell>
          <cell r="L36">
            <v>2</v>
          </cell>
        </row>
        <row r="37">
          <cell r="E37">
            <v>112.12540615690429</v>
          </cell>
          <cell r="L37">
            <v>13</v>
          </cell>
        </row>
        <row r="38">
          <cell r="E38">
            <v>100.27786741687203</v>
          </cell>
          <cell r="L38">
            <v>14</v>
          </cell>
        </row>
        <row r="39">
          <cell r="E39">
            <v>26.343262558415315</v>
          </cell>
          <cell r="L39">
            <v>2</v>
          </cell>
        </row>
        <row r="40">
          <cell r="E40">
            <v>26.343262558415315</v>
          </cell>
          <cell r="L40">
            <v>2</v>
          </cell>
        </row>
        <row r="41">
          <cell r="E41">
            <v>23.950529123995747</v>
          </cell>
          <cell r="L41">
            <v>2</v>
          </cell>
        </row>
        <row r="42">
          <cell r="E42">
            <v>20.850529123995745</v>
          </cell>
          <cell r="L42">
            <v>2</v>
          </cell>
        </row>
        <row r="43">
          <cell r="E43">
            <v>0</v>
          </cell>
          <cell r="L43">
            <v>10</v>
          </cell>
        </row>
        <row r="44">
          <cell r="E44">
            <v>24.247435656668959</v>
          </cell>
          <cell r="L44">
            <v>2</v>
          </cell>
        </row>
        <row r="45">
          <cell r="E45">
            <v>170.17793876768189</v>
          </cell>
          <cell r="L45">
            <v>9</v>
          </cell>
        </row>
        <row r="46">
          <cell r="E46">
            <v>286.71453409566726</v>
          </cell>
          <cell r="L46">
            <v>12</v>
          </cell>
        </row>
        <row r="47">
          <cell r="E47">
            <v>0</v>
          </cell>
          <cell r="L47">
            <v>12</v>
          </cell>
        </row>
        <row r="48">
          <cell r="E48">
            <v>12.636316061032591</v>
          </cell>
          <cell r="L48">
            <v>1</v>
          </cell>
        </row>
        <row r="49">
          <cell r="E49">
            <v>0</v>
          </cell>
          <cell r="L49">
            <v>1</v>
          </cell>
        </row>
        <row r="50">
          <cell r="E50">
            <v>205.77991824334634</v>
          </cell>
          <cell r="L50">
            <v>12</v>
          </cell>
        </row>
        <row r="51">
          <cell r="E51">
            <v>496.86378412910614</v>
          </cell>
          <cell r="L51">
            <v>11</v>
          </cell>
        </row>
        <row r="52">
          <cell r="E52">
            <v>0</v>
          </cell>
          <cell r="L52">
            <v>12</v>
          </cell>
        </row>
        <row r="53">
          <cell r="E53">
            <v>0</v>
          </cell>
          <cell r="L53">
            <v>12</v>
          </cell>
        </row>
        <row r="54">
          <cell r="E54">
            <v>-22.78</v>
          </cell>
          <cell r="L54">
            <v>1</v>
          </cell>
        </row>
        <row r="55">
          <cell r="E55">
            <v>11.675118244114213</v>
          </cell>
          <cell r="L55">
            <v>2</v>
          </cell>
        </row>
        <row r="56">
          <cell r="E56">
            <v>11.675118244114213</v>
          </cell>
          <cell r="L56">
            <v>2</v>
          </cell>
        </row>
        <row r="57">
          <cell r="E57">
            <v>334.2</v>
          </cell>
          <cell r="L57">
            <v>7</v>
          </cell>
        </row>
        <row r="58">
          <cell r="E58">
            <v>82.8</v>
          </cell>
          <cell r="L58">
            <v>7</v>
          </cell>
        </row>
        <row r="59">
          <cell r="E59">
            <v>82.8</v>
          </cell>
          <cell r="L59">
            <v>7</v>
          </cell>
        </row>
        <row r="60">
          <cell r="E60">
            <v>0</v>
          </cell>
          <cell r="L60">
            <v>1</v>
          </cell>
        </row>
        <row r="61">
          <cell r="E61">
            <v>0</v>
          </cell>
          <cell r="L61">
            <v>1</v>
          </cell>
        </row>
        <row r="62">
          <cell r="E62">
            <v>240.31085997561723</v>
          </cell>
          <cell r="L62">
            <v>6</v>
          </cell>
        </row>
        <row r="63">
          <cell r="E63">
            <v>448.3</v>
          </cell>
          <cell r="L63">
            <v>8</v>
          </cell>
        </row>
        <row r="64">
          <cell r="E64">
            <v>0</v>
          </cell>
          <cell r="L64">
            <v>1</v>
          </cell>
        </row>
        <row r="65">
          <cell r="E65">
            <v>0</v>
          </cell>
          <cell r="L65">
            <v>2</v>
          </cell>
        </row>
        <row r="66">
          <cell r="E66">
            <v>212.74866028068948</v>
          </cell>
          <cell r="L66">
            <v>3</v>
          </cell>
        </row>
        <row r="67">
          <cell r="E67">
            <v>0</v>
          </cell>
          <cell r="L67">
            <v>3</v>
          </cell>
        </row>
        <row r="68">
          <cell r="E68">
            <v>0</v>
          </cell>
          <cell r="L68">
            <v>3</v>
          </cell>
        </row>
        <row r="69">
          <cell r="E69">
            <v>11.172957210777158</v>
          </cell>
          <cell r="L69">
            <v>1</v>
          </cell>
        </row>
        <row r="70">
          <cell r="E70">
            <v>11.172957210777158</v>
          </cell>
          <cell r="L70">
            <v>1</v>
          </cell>
        </row>
        <row r="71">
          <cell r="E71">
            <v>0</v>
          </cell>
          <cell r="L71">
            <v>6</v>
          </cell>
        </row>
        <row r="72">
          <cell r="E72">
            <v>837.63495169569842</v>
          </cell>
          <cell r="L72">
            <v>11</v>
          </cell>
        </row>
        <row r="73">
          <cell r="E73">
            <v>50.814580826795805</v>
          </cell>
          <cell r="L73">
            <v>2</v>
          </cell>
        </row>
        <row r="74">
          <cell r="E74">
            <v>0</v>
          </cell>
          <cell r="L74">
            <v>2</v>
          </cell>
        </row>
        <row r="75">
          <cell r="E75">
            <v>147.13458347121261</v>
          </cell>
          <cell r="L75">
            <v>13</v>
          </cell>
        </row>
        <row r="76">
          <cell r="E76">
            <v>0</v>
          </cell>
          <cell r="L76">
            <v>2</v>
          </cell>
        </row>
        <row r="77">
          <cell r="E77">
            <v>0</v>
          </cell>
          <cell r="L77">
            <v>2</v>
          </cell>
        </row>
        <row r="78">
          <cell r="E78">
            <v>228.78093607235704</v>
          </cell>
          <cell r="L78">
            <v>9</v>
          </cell>
        </row>
        <row r="79">
          <cell r="E79">
            <v>228.78093607235704</v>
          </cell>
          <cell r="L79">
            <v>9</v>
          </cell>
        </row>
        <row r="80">
          <cell r="E80">
            <v>35.218402199296065</v>
          </cell>
          <cell r="L80">
            <v>2</v>
          </cell>
        </row>
        <row r="81">
          <cell r="E81">
            <v>476.64738290023712</v>
          </cell>
          <cell r="L81">
            <v>5</v>
          </cell>
        </row>
        <row r="82">
          <cell r="E82">
            <v>0</v>
          </cell>
          <cell r="L82">
            <v>5</v>
          </cell>
        </row>
        <row r="83">
          <cell r="E83">
            <v>0</v>
          </cell>
          <cell r="L83">
            <v>1</v>
          </cell>
        </row>
        <row r="84">
          <cell r="E84">
            <v>361.15450652127146</v>
          </cell>
          <cell r="L84">
            <v>4</v>
          </cell>
        </row>
        <row r="85">
          <cell r="E85">
            <v>577.03414176741626</v>
          </cell>
          <cell r="L85">
            <v>9</v>
          </cell>
        </row>
        <row r="86">
          <cell r="E86">
            <v>7.4969593042800717</v>
          </cell>
          <cell r="L86">
            <v>1</v>
          </cell>
        </row>
        <row r="87">
          <cell r="E87">
            <v>7.4969593042800717</v>
          </cell>
          <cell r="L87">
            <v>1</v>
          </cell>
        </row>
        <row r="88">
          <cell r="E88">
            <v>78.412076322856706</v>
          </cell>
          <cell r="L88">
            <v>9</v>
          </cell>
        </row>
        <row r="89">
          <cell r="E89">
            <v>39.608907297815144</v>
          </cell>
          <cell r="L89">
            <v>12</v>
          </cell>
        </row>
        <row r="90">
          <cell r="E90">
            <v>78.412076322856706</v>
          </cell>
          <cell r="L90">
            <v>9</v>
          </cell>
        </row>
        <row r="91">
          <cell r="E91">
            <v>39.608907297815144</v>
          </cell>
          <cell r="L91">
            <v>12</v>
          </cell>
        </row>
        <row r="92">
          <cell r="E92">
            <v>78.412076322856706</v>
          </cell>
          <cell r="L92">
            <v>9</v>
          </cell>
        </row>
        <row r="93">
          <cell r="E93">
            <v>39.608907297815144</v>
          </cell>
          <cell r="L93">
            <v>12</v>
          </cell>
        </row>
        <row r="94">
          <cell r="E94">
            <v>0</v>
          </cell>
          <cell r="L94">
            <v>9</v>
          </cell>
        </row>
        <row r="95">
          <cell r="E95">
            <v>0</v>
          </cell>
          <cell r="L95">
            <v>5</v>
          </cell>
        </row>
        <row r="96">
          <cell r="E96">
            <v>0</v>
          </cell>
          <cell r="L96">
            <v>5</v>
          </cell>
        </row>
        <row r="97">
          <cell r="E97">
            <v>817.64108770250982</v>
          </cell>
          <cell r="L97">
            <v>13</v>
          </cell>
        </row>
        <row r="98">
          <cell r="E98">
            <v>8.5732418872391012</v>
          </cell>
          <cell r="L98">
            <v>1</v>
          </cell>
        </row>
        <row r="99">
          <cell r="E99">
            <v>7.2035808479539192</v>
          </cell>
          <cell r="L99">
            <v>1</v>
          </cell>
        </row>
        <row r="100">
          <cell r="E100">
            <v>0</v>
          </cell>
          <cell r="L100">
            <v>1</v>
          </cell>
        </row>
        <row r="101">
          <cell r="E101">
            <v>25.024312040256163</v>
          </cell>
          <cell r="L101">
            <v>2</v>
          </cell>
        </row>
        <row r="102">
          <cell r="E102">
            <v>25.024312040256163</v>
          </cell>
          <cell r="L102">
            <v>2</v>
          </cell>
        </row>
        <row r="103">
          <cell r="E103">
            <v>105.58256746028343</v>
          </cell>
          <cell r="L103">
            <v>14</v>
          </cell>
        </row>
        <row r="104">
          <cell r="E104">
            <v>105.58256746028343</v>
          </cell>
          <cell r="L104">
            <v>14</v>
          </cell>
        </row>
        <row r="105">
          <cell r="E105">
            <v>43.994819460930302</v>
          </cell>
          <cell r="L105">
            <v>1</v>
          </cell>
        </row>
        <row r="106">
          <cell r="E106">
            <v>285.35493860553737</v>
          </cell>
          <cell r="L106">
            <v>9</v>
          </cell>
        </row>
        <row r="107">
          <cell r="E107">
            <v>0</v>
          </cell>
          <cell r="L107">
            <v>2</v>
          </cell>
        </row>
        <row r="108">
          <cell r="E108">
            <v>173.8</v>
          </cell>
          <cell r="L108">
            <v>8</v>
          </cell>
        </row>
        <row r="109">
          <cell r="E109">
            <v>359.7</v>
          </cell>
          <cell r="L109">
            <v>8</v>
          </cell>
        </row>
        <row r="110">
          <cell r="E110">
            <v>-22.781442185893606</v>
          </cell>
          <cell r="L110">
            <v>1</v>
          </cell>
        </row>
        <row r="111">
          <cell r="E111">
            <v>-1.021442185893604</v>
          </cell>
          <cell r="L111">
            <v>1</v>
          </cell>
        </row>
        <row r="112">
          <cell r="E112">
            <v>-5.6563511491274205</v>
          </cell>
          <cell r="L112">
            <v>2</v>
          </cell>
        </row>
        <row r="113">
          <cell r="E113">
            <v>202.7695018913561</v>
          </cell>
          <cell r="L113">
            <v>11</v>
          </cell>
        </row>
        <row r="114">
          <cell r="E114">
            <v>295.19022101168878</v>
          </cell>
          <cell r="L114">
            <v>6</v>
          </cell>
        </row>
        <row r="115">
          <cell r="E115">
            <v>0</v>
          </cell>
          <cell r="L115">
            <v>6</v>
          </cell>
        </row>
        <row r="116">
          <cell r="E116">
            <v>0</v>
          </cell>
          <cell r="L116">
            <v>6</v>
          </cell>
        </row>
        <row r="117">
          <cell r="E117">
            <v>173.55740171162327</v>
          </cell>
          <cell r="L117">
            <v>10</v>
          </cell>
        </row>
        <row r="118">
          <cell r="E118">
            <v>385.74225752639904</v>
          </cell>
          <cell r="L118">
            <v>4</v>
          </cell>
        </row>
        <row r="119">
          <cell r="E119">
            <v>0</v>
          </cell>
          <cell r="L119">
            <v>4</v>
          </cell>
        </row>
        <row r="120">
          <cell r="E120">
            <v>0</v>
          </cell>
          <cell r="L120">
            <v>4</v>
          </cell>
        </row>
        <row r="121">
          <cell r="E121">
            <v>0</v>
          </cell>
          <cell r="L121">
            <v>4</v>
          </cell>
        </row>
        <row r="122">
          <cell r="E122">
            <v>0</v>
          </cell>
          <cell r="L122">
            <v>9</v>
          </cell>
        </row>
        <row r="123">
          <cell r="E123">
            <v>1.5548066714301236</v>
          </cell>
          <cell r="L123">
            <v>1</v>
          </cell>
        </row>
        <row r="124">
          <cell r="E124">
            <v>10.474195907029026</v>
          </cell>
          <cell r="L124">
            <v>2</v>
          </cell>
        </row>
        <row r="125">
          <cell r="E125">
            <v>7.3741959070290264</v>
          </cell>
          <cell r="L125">
            <v>2</v>
          </cell>
        </row>
        <row r="126">
          <cell r="E126">
            <v>-6.8000000000000007</v>
          </cell>
          <cell r="L126">
            <v>1</v>
          </cell>
        </row>
        <row r="127">
          <cell r="E127">
            <v>95.061674829786568</v>
          </cell>
          <cell r="L127">
            <v>6</v>
          </cell>
        </row>
        <row r="128">
          <cell r="E128">
            <v>475.7</v>
          </cell>
          <cell r="L128">
            <v>8</v>
          </cell>
        </row>
        <row r="129">
          <cell r="E129">
            <v>5.2403479722714437</v>
          </cell>
          <cell r="L129">
            <v>2</v>
          </cell>
        </row>
        <row r="130">
          <cell r="E130">
            <v>25.154730613863101</v>
          </cell>
          <cell r="L130">
            <v>1</v>
          </cell>
        </row>
        <row r="131">
          <cell r="E131">
            <v>46.661868597430036</v>
          </cell>
          <cell r="L131">
            <v>2</v>
          </cell>
        </row>
        <row r="132">
          <cell r="E132">
            <v>46.661868597430036</v>
          </cell>
          <cell r="L132">
            <v>2</v>
          </cell>
        </row>
        <row r="133">
          <cell r="E133">
            <v>45.100136328235642</v>
          </cell>
          <cell r="L133">
            <v>13</v>
          </cell>
        </row>
        <row r="134">
          <cell r="E134">
            <v>406.76268981544985</v>
          </cell>
          <cell r="L134">
            <v>11</v>
          </cell>
        </row>
        <row r="135">
          <cell r="E135">
            <v>503.1</v>
          </cell>
          <cell r="L135">
            <v>7</v>
          </cell>
        </row>
        <row r="136">
          <cell r="E136">
            <v>0</v>
          </cell>
          <cell r="L136">
            <v>10</v>
          </cell>
        </row>
        <row r="137">
          <cell r="E137">
            <v>0</v>
          </cell>
          <cell r="L137">
            <v>10</v>
          </cell>
        </row>
        <row r="138">
          <cell r="E138">
            <v>0</v>
          </cell>
          <cell r="L138">
            <v>10</v>
          </cell>
        </row>
        <row r="139">
          <cell r="E139">
            <v>328.61626304373925</v>
          </cell>
          <cell r="L139">
            <v>12</v>
          </cell>
        </row>
        <row r="140">
          <cell r="E140">
            <v>328.61626304373925</v>
          </cell>
          <cell r="L140">
            <v>12</v>
          </cell>
        </row>
        <row r="141">
          <cell r="E141">
            <v>-13.600000000000001</v>
          </cell>
          <cell r="L141">
            <v>1</v>
          </cell>
        </row>
        <row r="142">
          <cell r="E142">
            <v>-12.58</v>
          </cell>
          <cell r="L142">
            <v>1</v>
          </cell>
        </row>
        <row r="143">
          <cell r="E143">
            <v>18.305930119584598</v>
          </cell>
          <cell r="L143">
            <v>1</v>
          </cell>
        </row>
        <row r="144">
          <cell r="E144">
            <v>18.305930119584598</v>
          </cell>
          <cell r="L144">
            <v>1</v>
          </cell>
        </row>
        <row r="145">
          <cell r="E145">
            <v>0</v>
          </cell>
          <cell r="L145">
            <v>11</v>
          </cell>
        </row>
        <row r="146">
          <cell r="E146">
            <v>-2.5500000000000003</v>
          </cell>
          <cell r="L146">
            <v>1</v>
          </cell>
        </row>
        <row r="147">
          <cell r="E147">
            <v>-2.5500000000000003</v>
          </cell>
          <cell r="L147">
            <v>1</v>
          </cell>
        </row>
        <row r="148">
          <cell r="E148">
            <v>69.814165715437298</v>
          </cell>
          <cell r="L148">
            <v>2</v>
          </cell>
        </row>
        <row r="149">
          <cell r="E149">
            <v>0</v>
          </cell>
          <cell r="L149">
            <v>2</v>
          </cell>
        </row>
        <row r="150">
          <cell r="E150">
            <v>0</v>
          </cell>
          <cell r="L150">
            <v>2</v>
          </cell>
        </row>
        <row r="151">
          <cell r="E151">
            <v>0</v>
          </cell>
          <cell r="L151">
            <v>2</v>
          </cell>
        </row>
        <row r="152">
          <cell r="E152">
            <v>0</v>
          </cell>
          <cell r="L152">
            <v>2</v>
          </cell>
        </row>
        <row r="153">
          <cell r="E153">
            <v>32.230252308450517</v>
          </cell>
          <cell r="L153">
            <v>2</v>
          </cell>
        </row>
        <row r="154">
          <cell r="E154">
            <v>32.230252308450517</v>
          </cell>
          <cell r="L154">
            <v>2</v>
          </cell>
        </row>
        <row r="155">
          <cell r="E155">
            <v>44.506133966563532</v>
          </cell>
          <cell r="L155">
            <v>2</v>
          </cell>
        </row>
        <row r="156">
          <cell r="E156">
            <v>0</v>
          </cell>
          <cell r="L156">
            <v>2</v>
          </cell>
        </row>
        <row r="157">
          <cell r="E157">
            <v>0</v>
          </cell>
          <cell r="L157">
            <v>2</v>
          </cell>
        </row>
        <row r="158">
          <cell r="E158">
            <v>0</v>
          </cell>
          <cell r="L158">
            <v>6</v>
          </cell>
        </row>
        <row r="159">
          <cell r="E159">
            <v>0</v>
          </cell>
          <cell r="L159">
            <v>1</v>
          </cell>
        </row>
        <row r="160">
          <cell r="E160">
            <v>0</v>
          </cell>
          <cell r="L160">
            <v>9</v>
          </cell>
        </row>
        <row r="161">
          <cell r="E161">
            <v>0</v>
          </cell>
          <cell r="L161">
            <v>7</v>
          </cell>
        </row>
        <row r="162">
          <cell r="E162">
            <v>11.201999999999998</v>
          </cell>
          <cell r="L162">
            <v>1</v>
          </cell>
        </row>
        <row r="163">
          <cell r="E163">
            <v>486.6</v>
          </cell>
          <cell r="L163">
            <v>7</v>
          </cell>
        </row>
        <row r="164">
          <cell r="E164">
            <v>619.96664347360991</v>
          </cell>
          <cell r="L164">
            <v>13</v>
          </cell>
        </row>
        <row r="165">
          <cell r="E165">
            <v>0</v>
          </cell>
          <cell r="L165">
            <v>10</v>
          </cell>
        </row>
        <row r="166">
          <cell r="E166">
            <v>38.614804985098552</v>
          </cell>
          <cell r="L166">
            <v>2</v>
          </cell>
        </row>
        <row r="167">
          <cell r="E167">
            <v>0</v>
          </cell>
          <cell r="L167">
            <v>2</v>
          </cell>
        </row>
        <row r="168">
          <cell r="E168">
            <v>0</v>
          </cell>
          <cell r="L168">
            <v>2</v>
          </cell>
        </row>
        <row r="169">
          <cell r="E169">
            <v>0</v>
          </cell>
          <cell r="L169">
            <v>2</v>
          </cell>
        </row>
        <row r="170">
          <cell r="E170">
            <v>0</v>
          </cell>
          <cell r="L170">
            <v>2</v>
          </cell>
        </row>
        <row r="171">
          <cell r="E171">
            <v>29.632000000000001</v>
          </cell>
          <cell r="L171">
            <v>1</v>
          </cell>
        </row>
        <row r="172">
          <cell r="E172">
            <v>0</v>
          </cell>
          <cell r="L172">
            <v>5</v>
          </cell>
        </row>
        <row r="173">
          <cell r="E173">
            <v>0</v>
          </cell>
          <cell r="L173">
            <v>5</v>
          </cell>
        </row>
        <row r="174">
          <cell r="E174">
            <v>445.05625988940307</v>
          </cell>
          <cell r="L174">
            <v>5</v>
          </cell>
        </row>
        <row r="175">
          <cell r="E175">
            <v>28.766206022236815</v>
          </cell>
          <cell r="L175">
            <v>2</v>
          </cell>
        </row>
        <row r="176">
          <cell r="E176">
            <v>28.766206022236815</v>
          </cell>
          <cell r="L176">
            <v>2</v>
          </cell>
        </row>
        <row r="177">
          <cell r="E177">
            <v>0</v>
          </cell>
          <cell r="L177">
            <v>2</v>
          </cell>
        </row>
        <row r="178">
          <cell r="E178">
            <v>0</v>
          </cell>
          <cell r="L178">
            <v>2</v>
          </cell>
        </row>
        <row r="179">
          <cell r="E179">
            <v>0</v>
          </cell>
          <cell r="L179">
            <v>2</v>
          </cell>
        </row>
        <row r="180">
          <cell r="E180">
            <v>0.5</v>
          </cell>
          <cell r="L180">
            <v>13</v>
          </cell>
        </row>
        <row r="181">
          <cell r="E181">
            <v>0</v>
          </cell>
          <cell r="L181">
            <v>1</v>
          </cell>
        </row>
        <row r="182">
          <cell r="E182">
            <v>22.377652491907035</v>
          </cell>
          <cell r="L182">
            <v>2</v>
          </cell>
        </row>
        <row r="183">
          <cell r="E183">
            <v>22.377652491907035</v>
          </cell>
          <cell r="L183">
            <v>2</v>
          </cell>
        </row>
        <row r="184">
          <cell r="E184">
            <v>28.204490875162648</v>
          </cell>
          <cell r="L184">
            <v>2</v>
          </cell>
        </row>
        <row r="185">
          <cell r="E185">
            <v>28.204490875162648</v>
          </cell>
          <cell r="L185">
            <v>2</v>
          </cell>
        </row>
        <row r="186">
          <cell r="E186">
            <v>10.619244192847914</v>
          </cell>
          <cell r="L186">
            <v>2</v>
          </cell>
        </row>
        <row r="187">
          <cell r="E187">
            <v>0</v>
          </cell>
          <cell r="L187">
            <v>2</v>
          </cell>
        </row>
        <row r="188">
          <cell r="E188">
            <v>-31.28</v>
          </cell>
          <cell r="L188">
            <v>1</v>
          </cell>
        </row>
        <row r="189">
          <cell r="E189">
            <v>0</v>
          </cell>
          <cell r="L189">
            <v>4</v>
          </cell>
        </row>
        <row r="190">
          <cell r="E190">
            <v>0</v>
          </cell>
          <cell r="L190">
            <v>2</v>
          </cell>
        </row>
        <row r="191">
          <cell r="E191">
            <v>30</v>
          </cell>
          <cell r="L191">
            <v>2</v>
          </cell>
        </row>
        <row r="192">
          <cell r="E192">
            <v>0</v>
          </cell>
          <cell r="L192">
            <v>2</v>
          </cell>
        </row>
        <row r="193">
          <cell r="E193">
            <v>0</v>
          </cell>
          <cell r="L193">
            <v>2</v>
          </cell>
        </row>
        <row r="194">
          <cell r="E194">
            <v>0</v>
          </cell>
          <cell r="L194">
            <v>1</v>
          </cell>
        </row>
        <row r="195">
          <cell r="E195">
            <v>226.05525204501924</v>
          </cell>
          <cell r="L195">
            <v>6</v>
          </cell>
        </row>
        <row r="196">
          <cell r="E196">
            <v>0</v>
          </cell>
          <cell r="L196">
            <v>1</v>
          </cell>
        </row>
        <row r="197">
          <cell r="E197">
            <v>0</v>
          </cell>
          <cell r="L197">
            <v>2</v>
          </cell>
        </row>
        <row r="198">
          <cell r="E198">
            <v>32.564737831838627</v>
          </cell>
          <cell r="L198">
            <v>2</v>
          </cell>
        </row>
        <row r="199">
          <cell r="E199">
            <v>0</v>
          </cell>
          <cell r="L199">
            <v>2</v>
          </cell>
        </row>
        <row r="200">
          <cell r="E200">
            <v>49.820060265376512</v>
          </cell>
          <cell r="L200">
            <v>2</v>
          </cell>
        </row>
        <row r="201">
          <cell r="E201">
            <v>39.404256072821816</v>
          </cell>
          <cell r="L201">
            <v>2</v>
          </cell>
        </row>
        <row r="202">
          <cell r="E202">
            <v>39.404256072821816</v>
          </cell>
          <cell r="L202">
            <v>2</v>
          </cell>
        </row>
        <row r="203">
          <cell r="E203">
            <v>0</v>
          </cell>
          <cell r="L203">
            <v>13</v>
          </cell>
        </row>
        <row r="204">
          <cell r="E204">
            <v>0</v>
          </cell>
          <cell r="L204">
            <v>6</v>
          </cell>
        </row>
        <row r="205">
          <cell r="E205">
            <v>4.751029502988656</v>
          </cell>
          <cell r="L205">
            <v>1</v>
          </cell>
        </row>
        <row r="206">
          <cell r="E206">
            <v>-17.850000000000001</v>
          </cell>
          <cell r="L206">
            <v>1</v>
          </cell>
        </row>
        <row r="207">
          <cell r="E207">
            <v>185.6</v>
          </cell>
          <cell r="L207">
            <v>7</v>
          </cell>
        </row>
        <row r="208">
          <cell r="E208">
            <v>0</v>
          </cell>
          <cell r="L208">
            <v>7</v>
          </cell>
        </row>
        <row r="209">
          <cell r="E209">
            <v>78.570010318351791</v>
          </cell>
          <cell r="L209">
            <v>5</v>
          </cell>
        </row>
        <row r="210">
          <cell r="E210">
            <v>9.6780568200226842</v>
          </cell>
          <cell r="L210">
            <v>2</v>
          </cell>
        </row>
        <row r="211">
          <cell r="E211">
            <v>9.6780568200226842</v>
          </cell>
          <cell r="L211">
            <v>2</v>
          </cell>
        </row>
        <row r="212">
          <cell r="E212">
            <v>32.041323307383585</v>
          </cell>
          <cell r="L212">
            <v>2</v>
          </cell>
        </row>
        <row r="213">
          <cell r="E213">
            <v>32.041323307383585</v>
          </cell>
          <cell r="L213">
            <v>2</v>
          </cell>
        </row>
        <row r="214">
          <cell r="E214">
            <v>5.2349883057218394</v>
          </cell>
          <cell r="L214">
            <v>1</v>
          </cell>
        </row>
        <row r="215">
          <cell r="E215">
            <v>12.859019951947774</v>
          </cell>
          <cell r="L215">
            <v>1</v>
          </cell>
        </row>
        <row r="216">
          <cell r="E216">
            <v>12.859019951947774</v>
          </cell>
          <cell r="L216">
            <v>1</v>
          </cell>
        </row>
        <row r="217">
          <cell r="E217">
            <v>-2.0287524974422944</v>
          </cell>
          <cell r="L217">
            <v>1</v>
          </cell>
        </row>
        <row r="218">
          <cell r="E218">
            <v>63.093808665951023</v>
          </cell>
          <cell r="L218">
            <v>2</v>
          </cell>
        </row>
        <row r="219">
          <cell r="E219">
            <v>-5.4469975171456433</v>
          </cell>
          <cell r="L219">
            <v>2</v>
          </cell>
        </row>
        <row r="220">
          <cell r="E220">
            <v>-5.4469975171456433</v>
          </cell>
          <cell r="L220">
            <v>2</v>
          </cell>
        </row>
        <row r="221">
          <cell r="E221">
            <v>0</v>
          </cell>
          <cell r="L221">
            <v>2</v>
          </cell>
        </row>
        <row r="222">
          <cell r="E222">
            <v>18.639760432742186</v>
          </cell>
          <cell r="L222">
            <v>2</v>
          </cell>
        </row>
        <row r="223">
          <cell r="E223">
            <v>18.639760432742186</v>
          </cell>
          <cell r="L223">
            <v>2</v>
          </cell>
        </row>
        <row r="224">
          <cell r="E224">
            <v>0</v>
          </cell>
          <cell r="L224">
            <v>11</v>
          </cell>
        </row>
        <row r="225">
          <cell r="E225">
            <v>0</v>
          </cell>
          <cell r="L225">
            <v>11</v>
          </cell>
        </row>
        <row r="226">
          <cell r="E226">
            <v>7.2426973553564018</v>
          </cell>
          <cell r="L226">
            <v>1</v>
          </cell>
        </row>
        <row r="227">
          <cell r="E227">
            <v>7.2426973553564018</v>
          </cell>
          <cell r="L227">
            <v>1</v>
          </cell>
        </row>
        <row r="228">
          <cell r="E228">
            <v>21.619769586298236</v>
          </cell>
          <cell r="L228">
            <v>1</v>
          </cell>
        </row>
        <row r="229">
          <cell r="E229">
            <v>21.619769586298236</v>
          </cell>
          <cell r="L229">
            <v>1</v>
          </cell>
        </row>
        <row r="230">
          <cell r="E230">
            <v>222.44616264094552</v>
          </cell>
          <cell r="L230">
            <v>13</v>
          </cell>
        </row>
        <row r="231">
          <cell r="E231">
            <v>202.02596255665955</v>
          </cell>
          <cell r="L231">
            <v>9</v>
          </cell>
        </row>
        <row r="232">
          <cell r="E232">
            <v>-5.2562311608502403</v>
          </cell>
          <cell r="L232">
            <v>2</v>
          </cell>
        </row>
        <row r="233">
          <cell r="E233">
            <v>0.62999999523162842</v>
          </cell>
          <cell r="L233">
            <v>2</v>
          </cell>
        </row>
        <row r="234">
          <cell r="E234">
            <v>0</v>
          </cell>
          <cell r="L234">
            <v>2</v>
          </cell>
        </row>
        <row r="235">
          <cell r="E235">
            <v>23.138702271725219</v>
          </cell>
          <cell r="L235">
            <v>2</v>
          </cell>
        </row>
        <row r="236">
          <cell r="E236">
            <v>0</v>
          </cell>
          <cell r="L236">
            <v>2</v>
          </cell>
        </row>
        <row r="237">
          <cell r="E237">
            <v>392.4</v>
          </cell>
          <cell r="L237">
            <v>7</v>
          </cell>
        </row>
        <row r="238">
          <cell r="E238">
            <v>59.2</v>
          </cell>
          <cell r="L238">
            <v>8</v>
          </cell>
        </row>
        <row r="239">
          <cell r="E239">
            <v>0</v>
          </cell>
          <cell r="L239">
            <v>1</v>
          </cell>
        </row>
        <row r="240">
          <cell r="E240">
            <v>86.241020111648396</v>
          </cell>
          <cell r="L240">
            <v>2</v>
          </cell>
        </row>
        <row r="241">
          <cell r="E241">
            <v>0</v>
          </cell>
          <cell r="L241">
            <v>5</v>
          </cell>
        </row>
        <row r="242">
          <cell r="E242">
            <v>0</v>
          </cell>
          <cell r="L242">
            <v>2</v>
          </cell>
        </row>
        <row r="243">
          <cell r="E243">
            <v>0</v>
          </cell>
          <cell r="L243">
            <v>2</v>
          </cell>
        </row>
        <row r="244">
          <cell r="E244">
            <v>25.870967649420162</v>
          </cell>
          <cell r="L244">
            <v>2</v>
          </cell>
        </row>
        <row r="245">
          <cell r="E245">
            <v>25.870967649420162</v>
          </cell>
          <cell r="L245">
            <v>2</v>
          </cell>
        </row>
        <row r="246">
          <cell r="E246">
            <v>7.3839426327796325</v>
          </cell>
          <cell r="L246">
            <v>2</v>
          </cell>
        </row>
        <row r="247">
          <cell r="E247">
            <v>15.955921571100601</v>
          </cell>
          <cell r="L247">
            <v>2</v>
          </cell>
        </row>
        <row r="248">
          <cell r="E248">
            <v>15.955921571100601</v>
          </cell>
          <cell r="L248">
            <v>2</v>
          </cell>
        </row>
        <row r="249">
          <cell r="E249">
            <v>25.784434230834865</v>
          </cell>
          <cell r="L249">
            <v>1</v>
          </cell>
        </row>
        <row r="250">
          <cell r="E250">
            <v>25.784434230834865</v>
          </cell>
          <cell r="L250">
            <v>1</v>
          </cell>
        </row>
        <row r="251">
          <cell r="E251">
            <v>297.829231689138</v>
          </cell>
          <cell r="L251">
            <v>5</v>
          </cell>
        </row>
        <row r="252">
          <cell r="E252">
            <v>416.13807791599743</v>
          </cell>
          <cell r="L252">
            <v>9</v>
          </cell>
        </row>
        <row r="253">
          <cell r="E253">
            <v>0</v>
          </cell>
          <cell r="L253">
            <v>9</v>
          </cell>
        </row>
        <row r="254">
          <cell r="E254">
            <v>0</v>
          </cell>
          <cell r="L254">
            <v>9</v>
          </cell>
        </row>
        <row r="255">
          <cell r="E255">
            <v>0</v>
          </cell>
          <cell r="L255">
            <v>9</v>
          </cell>
        </row>
        <row r="256">
          <cell r="E256">
            <v>0.68250000476837158</v>
          </cell>
          <cell r="L256">
            <v>2</v>
          </cell>
        </row>
        <row r="257">
          <cell r="E257">
            <v>0.68250000476837158</v>
          </cell>
          <cell r="L257">
            <v>2</v>
          </cell>
        </row>
        <row r="258">
          <cell r="E258">
            <v>0</v>
          </cell>
          <cell r="L258">
            <v>2</v>
          </cell>
        </row>
        <row r="259">
          <cell r="E259">
            <v>550.1</v>
          </cell>
          <cell r="L259">
            <v>7</v>
          </cell>
        </row>
        <row r="260">
          <cell r="E260">
            <v>0</v>
          </cell>
          <cell r="L260">
            <v>1</v>
          </cell>
        </row>
        <row r="261">
          <cell r="E261">
            <v>0</v>
          </cell>
          <cell r="L261">
            <v>1</v>
          </cell>
        </row>
        <row r="262">
          <cell r="E262">
            <v>0</v>
          </cell>
          <cell r="L262">
            <v>1</v>
          </cell>
        </row>
        <row r="263">
          <cell r="E263">
            <v>0</v>
          </cell>
          <cell r="L263">
            <v>1</v>
          </cell>
        </row>
        <row r="264">
          <cell r="E264">
            <v>11.130398268616009</v>
          </cell>
          <cell r="L264">
            <v>2</v>
          </cell>
        </row>
        <row r="265">
          <cell r="E265">
            <v>11.130398268616009</v>
          </cell>
          <cell r="L265">
            <v>2</v>
          </cell>
        </row>
        <row r="266">
          <cell r="E266">
            <v>0</v>
          </cell>
          <cell r="L266">
            <v>2</v>
          </cell>
        </row>
        <row r="267">
          <cell r="E267">
            <v>0</v>
          </cell>
          <cell r="L267">
            <v>2</v>
          </cell>
        </row>
        <row r="268">
          <cell r="E268">
            <v>360.68370729948515</v>
          </cell>
          <cell r="L268">
            <v>14</v>
          </cell>
        </row>
        <row r="269">
          <cell r="E269">
            <v>0</v>
          </cell>
          <cell r="L269">
            <v>1</v>
          </cell>
        </row>
        <row r="270">
          <cell r="E270">
            <v>0</v>
          </cell>
          <cell r="L270">
            <v>1</v>
          </cell>
        </row>
        <row r="271">
          <cell r="E271">
            <v>0</v>
          </cell>
          <cell r="L271">
            <v>2</v>
          </cell>
        </row>
        <row r="272">
          <cell r="E272">
            <v>3.4284940540252538</v>
          </cell>
          <cell r="L272">
            <v>1</v>
          </cell>
        </row>
        <row r="273">
          <cell r="E273">
            <v>323.54173476636765</v>
          </cell>
          <cell r="L273">
            <v>13</v>
          </cell>
        </row>
        <row r="274">
          <cell r="E274">
            <v>156.15</v>
          </cell>
          <cell r="L274">
            <v>8</v>
          </cell>
        </row>
        <row r="275">
          <cell r="E275">
            <v>156.15</v>
          </cell>
          <cell r="L275">
            <v>8</v>
          </cell>
        </row>
        <row r="276">
          <cell r="E276">
            <v>0</v>
          </cell>
          <cell r="L276">
            <v>5</v>
          </cell>
        </row>
        <row r="277">
          <cell r="E277">
            <v>0</v>
          </cell>
          <cell r="L277">
            <v>1</v>
          </cell>
        </row>
        <row r="278">
          <cell r="E278">
            <v>0</v>
          </cell>
          <cell r="L278">
            <v>1</v>
          </cell>
        </row>
        <row r="279">
          <cell r="E279">
            <v>0</v>
          </cell>
          <cell r="L279">
            <v>5</v>
          </cell>
        </row>
        <row r="280">
          <cell r="E280">
            <v>0</v>
          </cell>
          <cell r="L280">
            <v>3</v>
          </cell>
        </row>
        <row r="281">
          <cell r="E281">
            <v>188.42096385435138</v>
          </cell>
          <cell r="L281">
            <v>5</v>
          </cell>
        </row>
        <row r="282">
          <cell r="E282">
            <v>0</v>
          </cell>
          <cell r="L282">
            <v>5</v>
          </cell>
        </row>
        <row r="283">
          <cell r="E283">
            <v>0</v>
          </cell>
          <cell r="L283">
            <v>3</v>
          </cell>
        </row>
        <row r="284">
          <cell r="E284">
            <v>53.568927190906301</v>
          </cell>
          <cell r="L284">
            <v>5</v>
          </cell>
        </row>
        <row r="285">
          <cell r="E285">
            <v>0</v>
          </cell>
          <cell r="L285">
            <v>5</v>
          </cell>
        </row>
        <row r="286">
          <cell r="E286">
            <v>0</v>
          </cell>
          <cell r="L286">
            <v>3</v>
          </cell>
        </row>
        <row r="287">
          <cell r="E287">
            <v>57.983696441351391</v>
          </cell>
          <cell r="L287">
            <v>5</v>
          </cell>
        </row>
        <row r="288">
          <cell r="E288">
            <v>0</v>
          </cell>
          <cell r="L288">
            <v>5</v>
          </cell>
        </row>
        <row r="289">
          <cell r="E289">
            <v>-25.500000000000004</v>
          </cell>
          <cell r="L289">
            <v>1</v>
          </cell>
        </row>
        <row r="290">
          <cell r="E290">
            <v>0</v>
          </cell>
          <cell r="L290">
            <v>1</v>
          </cell>
        </row>
        <row r="291">
          <cell r="E291">
            <v>0</v>
          </cell>
          <cell r="L291">
            <v>6</v>
          </cell>
        </row>
        <row r="292">
          <cell r="E292">
            <v>23.907304464589345</v>
          </cell>
          <cell r="L292">
            <v>1</v>
          </cell>
        </row>
        <row r="293">
          <cell r="E293">
            <v>0</v>
          </cell>
          <cell r="L293">
            <v>1</v>
          </cell>
        </row>
        <row r="294">
          <cell r="E294">
            <v>0</v>
          </cell>
          <cell r="L294">
            <v>4</v>
          </cell>
        </row>
        <row r="295">
          <cell r="E295">
            <v>86.143261465723498</v>
          </cell>
          <cell r="L295">
            <v>6</v>
          </cell>
        </row>
        <row r="296">
          <cell r="E296">
            <v>0</v>
          </cell>
          <cell r="L296">
            <v>2</v>
          </cell>
        </row>
        <row r="297">
          <cell r="E297">
            <v>0</v>
          </cell>
          <cell r="L297">
            <v>2</v>
          </cell>
        </row>
        <row r="298">
          <cell r="E298">
            <v>0</v>
          </cell>
          <cell r="L298">
            <v>1</v>
          </cell>
        </row>
        <row r="299">
          <cell r="E299">
            <v>0</v>
          </cell>
          <cell r="L299">
            <v>2</v>
          </cell>
        </row>
        <row r="300">
          <cell r="E300">
            <v>0</v>
          </cell>
          <cell r="L300">
            <v>2</v>
          </cell>
        </row>
        <row r="301">
          <cell r="E301">
            <v>501.37856429133518</v>
          </cell>
          <cell r="L301">
            <v>13</v>
          </cell>
        </row>
        <row r="302">
          <cell r="E302">
            <v>0</v>
          </cell>
          <cell r="L302">
            <v>1</v>
          </cell>
        </row>
        <row r="303">
          <cell r="E303">
            <v>0</v>
          </cell>
          <cell r="L303">
            <v>1</v>
          </cell>
        </row>
        <row r="304">
          <cell r="E304">
            <v>12.8334932978625</v>
          </cell>
          <cell r="L304">
            <v>3</v>
          </cell>
        </row>
        <row r="305">
          <cell r="E305">
            <v>0</v>
          </cell>
          <cell r="L305">
            <v>1</v>
          </cell>
        </row>
        <row r="306">
          <cell r="E306">
            <v>9.773316961158379</v>
          </cell>
          <cell r="L306">
            <v>1</v>
          </cell>
        </row>
        <row r="307">
          <cell r="E307">
            <v>9.773316961158379</v>
          </cell>
          <cell r="L307">
            <v>1</v>
          </cell>
        </row>
        <row r="308">
          <cell r="E308">
            <v>98.598398889928575</v>
          </cell>
          <cell r="L308">
            <v>6</v>
          </cell>
        </row>
        <row r="309">
          <cell r="E309">
            <v>64.362820906999005</v>
          </cell>
          <cell r="L309">
            <v>6</v>
          </cell>
        </row>
        <row r="310">
          <cell r="E310">
            <v>17.019175528386661</v>
          </cell>
          <cell r="L310">
            <v>1</v>
          </cell>
        </row>
        <row r="311">
          <cell r="E311">
            <v>17.019175528386661</v>
          </cell>
          <cell r="L311">
            <v>1</v>
          </cell>
        </row>
        <row r="312">
          <cell r="E312">
            <v>23.069924404528223</v>
          </cell>
          <cell r="L312">
            <v>2</v>
          </cell>
        </row>
        <row r="313">
          <cell r="E313">
            <v>0</v>
          </cell>
          <cell r="L313">
            <v>2</v>
          </cell>
        </row>
        <row r="314">
          <cell r="E314">
            <v>0</v>
          </cell>
          <cell r="L314">
            <v>2</v>
          </cell>
        </row>
        <row r="315">
          <cell r="E315">
            <v>0</v>
          </cell>
          <cell r="L315">
            <v>2</v>
          </cell>
        </row>
        <row r="316">
          <cell r="E316">
            <v>0</v>
          </cell>
          <cell r="L316">
            <v>2</v>
          </cell>
        </row>
        <row r="317">
          <cell r="E317">
            <v>0</v>
          </cell>
          <cell r="L317">
            <v>2</v>
          </cell>
        </row>
        <row r="318">
          <cell r="E318">
            <v>0</v>
          </cell>
          <cell r="L318">
            <v>2</v>
          </cell>
        </row>
        <row r="319">
          <cell r="E319">
            <v>0</v>
          </cell>
          <cell r="L319">
            <v>5</v>
          </cell>
        </row>
        <row r="320">
          <cell r="E320">
            <v>0</v>
          </cell>
          <cell r="L320">
            <v>5</v>
          </cell>
        </row>
        <row r="321">
          <cell r="E321">
            <v>15.33572297140422</v>
          </cell>
          <cell r="L321">
            <v>2</v>
          </cell>
        </row>
        <row r="322">
          <cell r="E322">
            <v>31.485722971404222</v>
          </cell>
          <cell r="L322">
            <v>2</v>
          </cell>
        </row>
        <row r="323">
          <cell r="E323">
            <v>9.8752832908202794</v>
          </cell>
          <cell r="L323">
            <v>1</v>
          </cell>
        </row>
        <row r="324">
          <cell r="E324">
            <v>9.8752832908202794</v>
          </cell>
          <cell r="L324">
            <v>1</v>
          </cell>
        </row>
        <row r="325">
          <cell r="E325">
            <v>0</v>
          </cell>
          <cell r="L325">
            <v>1</v>
          </cell>
        </row>
        <row r="326">
          <cell r="E326">
            <v>-5.1000000000000005</v>
          </cell>
          <cell r="L326">
            <v>1</v>
          </cell>
        </row>
        <row r="327">
          <cell r="E327">
            <v>-23.57</v>
          </cell>
          <cell r="L327">
            <v>1</v>
          </cell>
        </row>
        <row r="328">
          <cell r="E328">
            <v>-8.2731116506863849</v>
          </cell>
          <cell r="L328">
            <v>2</v>
          </cell>
        </row>
        <row r="329">
          <cell r="E329">
            <v>5.1305736611249211</v>
          </cell>
          <cell r="L329">
            <v>2</v>
          </cell>
        </row>
        <row r="330">
          <cell r="E330">
            <v>5.1305736611249211</v>
          </cell>
          <cell r="L330">
            <v>2</v>
          </cell>
        </row>
        <row r="331">
          <cell r="E331">
            <v>18.605928474101866</v>
          </cell>
          <cell r="L331">
            <v>2</v>
          </cell>
        </row>
        <row r="332">
          <cell r="E332">
            <v>0</v>
          </cell>
          <cell r="L332">
            <v>2</v>
          </cell>
        </row>
        <row r="333">
          <cell r="E333">
            <v>16.443032597771136</v>
          </cell>
          <cell r="L333">
            <v>2</v>
          </cell>
        </row>
        <row r="334">
          <cell r="E334">
            <v>14.320036303445507</v>
          </cell>
          <cell r="L334">
            <v>2</v>
          </cell>
        </row>
        <row r="335">
          <cell r="E335">
            <v>14.320036303445507</v>
          </cell>
          <cell r="L335">
            <v>2</v>
          </cell>
        </row>
        <row r="336">
          <cell r="E336">
            <v>0</v>
          </cell>
          <cell r="L336">
            <v>1</v>
          </cell>
        </row>
        <row r="337">
          <cell r="E337">
            <v>18.184127681511402</v>
          </cell>
          <cell r="L337">
            <v>2</v>
          </cell>
        </row>
        <row r="338">
          <cell r="E338">
            <v>18.184127681511402</v>
          </cell>
          <cell r="L338">
            <v>2</v>
          </cell>
        </row>
        <row r="339">
          <cell r="E339">
            <v>81.09</v>
          </cell>
          <cell r="L339">
            <v>11</v>
          </cell>
        </row>
        <row r="340">
          <cell r="E340">
            <v>670.5</v>
          </cell>
          <cell r="L340">
            <v>7</v>
          </cell>
        </row>
        <row r="341">
          <cell r="E341">
            <v>2.9159922060078354</v>
          </cell>
          <cell r="L341">
            <v>9</v>
          </cell>
        </row>
        <row r="342">
          <cell r="E342">
            <v>0</v>
          </cell>
          <cell r="L342">
            <v>1</v>
          </cell>
        </row>
        <row r="343">
          <cell r="E343">
            <v>0</v>
          </cell>
          <cell r="L343">
            <v>1</v>
          </cell>
        </row>
        <row r="344">
          <cell r="E344">
            <v>165.76343233978182</v>
          </cell>
          <cell r="L344">
            <v>5</v>
          </cell>
        </row>
        <row r="345">
          <cell r="E345">
            <v>69.373260738107206</v>
          </cell>
          <cell r="L345">
            <v>2</v>
          </cell>
        </row>
        <row r="346">
          <cell r="E346">
            <v>0</v>
          </cell>
          <cell r="L346">
            <v>2</v>
          </cell>
        </row>
        <row r="347">
          <cell r="E347">
            <v>0</v>
          </cell>
          <cell r="L347">
            <v>2</v>
          </cell>
        </row>
        <row r="348">
          <cell r="E348">
            <v>127</v>
          </cell>
          <cell r="L348">
            <v>3</v>
          </cell>
        </row>
        <row r="349">
          <cell r="E349">
            <v>-3.1600702009582089</v>
          </cell>
          <cell r="L349">
            <v>1</v>
          </cell>
        </row>
        <row r="350">
          <cell r="E350">
            <v>-3.1600702009582089</v>
          </cell>
          <cell r="L350">
            <v>1</v>
          </cell>
        </row>
        <row r="351">
          <cell r="E351">
            <v>0</v>
          </cell>
          <cell r="L351">
            <v>6</v>
          </cell>
        </row>
        <row r="352">
          <cell r="E352">
            <v>88.022671543072846</v>
          </cell>
          <cell r="L352">
            <v>12</v>
          </cell>
        </row>
        <row r="353">
          <cell r="E353">
            <v>88.022671543072846</v>
          </cell>
          <cell r="L353">
            <v>12</v>
          </cell>
        </row>
        <row r="354">
          <cell r="E354">
            <v>167.10617299935484</v>
          </cell>
          <cell r="L354">
            <v>12</v>
          </cell>
        </row>
        <row r="355">
          <cell r="E355">
            <v>0</v>
          </cell>
          <cell r="L355">
            <v>2</v>
          </cell>
        </row>
        <row r="356">
          <cell r="E356">
            <v>19.629659321370887</v>
          </cell>
          <cell r="L356">
            <v>2</v>
          </cell>
        </row>
        <row r="357">
          <cell r="E357">
            <v>19.629659321370887</v>
          </cell>
          <cell r="L357">
            <v>2</v>
          </cell>
        </row>
        <row r="358">
          <cell r="E358">
            <v>0</v>
          </cell>
          <cell r="L358">
            <v>2</v>
          </cell>
        </row>
        <row r="359">
          <cell r="E359">
            <v>0</v>
          </cell>
          <cell r="L359">
            <v>4</v>
          </cell>
        </row>
        <row r="360">
          <cell r="E360">
            <v>0</v>
          </cell>
          <cell r="L360">
            <v>2</v>
          </cell>
        </row>
        <row r="361">
          <cell r="E361">
            <v>0</v>
          </cell>
          <cell r="L361">
            <v>4</v>
          </cell>
        </row>
        <row r="362">
          <cell r="E362">
            <v>0</v>
          </cell>
          <cell r="L362">
            <v>4</v>
          </cell>
        </row>
        <row r="363">
          <cell r="E363">
            <v>0</v>
          </cell>
          <cell r="L363">
            <v>8</v>
          </cell>
        </row>
        <row r="364">
          <cell r="E364">
            <v>118.7</v>
          </cell>
          <cell r="L364">
            <v>7</v>
          </cell>
        </row>
        <row r="365">
          <cell r="E365">
            <v>300.5</v>
          </cell>
          <cell r="L365">
            <v>8</v>
          </cell>
        </row>
        <row r="366">
          <cell r="E366">
            <v>0</v>
          </cell>
          <cell r="L366">
            <v>2</v>
          </cell>
        </row>
        <row r="367">
          <cell r="E367">
            <v>0</v>
          </cell>
          <cell r="L367">
            <v>4</v>
          </cell>
        </row>
        <row r="368">
          <cell r="E368">
            <v>287.1730483837315</v>
          </cell>
          <cell r="L368">
            <v>4</v>
          </cell>
        </row>
        <row r="369">
          <cell r="E369">
            <v>1.6</v>
          </cell>
          <cell r="L369">
            <v>4</v>
          </cell>
        </row>
        <row r="370">
          <cell r="E370">
            <v>92.761247555633958</v>
          </cell>
          <cell r="L370">
            <v>3</v>
          </cell>
        </row>
        <row r="371">
          <cell r="E371">
            <v>0</v>
          </cell>
          <cell r="L371">
            <v>3</v>
          </cell>
        </row>
        <row r="372">
          <cell r="E372">
            <v>18.550920870080134</v>
          </cell>
          <cell r="L372">
            <v>2</v>
          </cell>
        </row>
        <row r="373">
          <cell r="E373">
            <v>0</v>
          </cell>
          <cell r="L373">
            <v>2</v>
          </cell>
        </row>
        <row r="374">
          <cell r="E374">
            <v>113.62338050933495</v>
          </cell>
          <cell r="L374">
            <v>3</v>
          </cell>
        </row>
        <row r="375">
          <cell r="E375">
            <v>0</v>
          </cell>
          <cell r="L375">
            <v>3</v>
          </cell>
        </row>
        <row r="376">
          <cell r="E376">
            <v>0</v>
          </cell>
          <cell r="L376">
            <v>3</v>
          </cell>
        </row>
        <row r="377">
          <cell r="E377">
            <v>0</v>
          </cell>
          <cell r="L377">
            <v>3</v>
          </cell>
        </row>
        <row r="378">
          <cell r="E378">
            <v>0</v>
          </cell>
          <cell r="L378">
            <v>5</v>
          </cell>
        </row>
        <row r="379">
          <cell r="E379">
            <v>20.185261096857207</v>
          </cell>
          <cell r="L379">
            <v>2</v>
          </cell>
        </row>
        <row r="380">
          <cell r="E380">
            <v>115.69199315351879</v>
          </cell>
          <cell r="L380">
            <v>4</v>
          </cell>
        </row>
        <row r="381">
          <cell r="E381">
            <v>0</v>
          </cell>
          <cell r="L381">
            <v>7</v>
          </cell>
        </row>
        <row r="382">
          <cell r="E382">
            <v>0</v>
          </cell>
          <cell r="L382">
            <v>7</v>
          </cell>
        </row>
        <row r="383">
          <cell r="E383">
            <v>0</v>
          </cell>
          <cell r="L383">
            <v>14</v>
          </cell>
        </row>
        <row r="384">
          <cell r="E384">
            <v>0</v>
          </cell>
          <cell r="L384">
            <v>14</v>
          </cell>
        </row>
        <row r="385">
          <cell r="E385">
            <v>0</v>
          </cell>
          <cell r="L385">
            <v>2</v>
          </cell>
        </row>
        <row r="386">
          <cell r="E386">
            <v>0</v>
          </cell>
          <cell r="L386">
            <v>2</v>
          </cell>
        </row>
        <row r="387">
          <cell r="E387">
            <v>0</v>
          </cell>
          <cell r="L387">
            <v>5</v>
          </cell>
        </row>
        <row r="388">
          <cell r="E388">
            <v>0.90204348950154634</v>
          </cell>
          <cell r="L388">
            <v>2</v>
          </cell>
        </row>
        <row r="389">
          <cell r="E389">
            <v>0.90204348950154634</v>
          </cell>
          <cell r="L389">
            <v>2</v>
          </cell>
        </row>
        <row r="390">
          <cell r="E390">
            <v>205.77991824334634</v>
          </cell>
          <cell r="L390">
            <v>12</v>
          </cell>
        </row>
        <row r="391">
          <cell r="E391">
            <v>288.37304838373149</v>
          </cell>
          <cell r="L391">
            <v>4</v>
          </cell>
        </row>
        <row r="392">
          <cell r="E392">
            <v>87.179872598434727</v>
          </cell>
          <cell r="L392">
            <v>10</v>
          </cell>
        </row>
        <row r="393">
          <cell r="E393">
            <v>409.53327881214312</v>
          </cell>
          <cell r="L393">
            <v>14</v>
          </cell>
        </row>
        <row r="394">
          <cell r="E394">
            <v>0</v>
          </cell>
          <cell r="L394">
            <v>1</v>
          </cell>
        </row>
        <row r="395">
          <cell r="E395">
            <v>23.732234105168885</v>
          </cell>
          <cell r="L395">
            <v>2</v>
          </cell>
        </row>
        <row r="396">
          <cell r="E396">
            <v>23.732234105168885</v>
          </cell>
          <cell r="L396">
            <v>2</v>
          </cell>
        </row>
        <row r="397">
          <cell r="E397">
            <v>0</v>
          </cell>
          <cell r="L397">
            <v>1</v>
          </cell>
        </row>
        <row r="398">
          <cell r="E398">
            <v>37.783948765898856</v>
          </cell>
          <cell r="L398">
            <v>1</v>
          </cell>
        </row>
        <row r="399">
          <cell r="E399">
            <v>37.783948765898856</v>
          </cell>
          <cell r="L399">
            <v>1</v>
          </cell>
        </row>
        <row r="400">
          <cell r="E400">
            <v>0</v>
          </cell>
          <cell r="L400">
            <v>1</v>
          </cell>
        </row>
        <row r="401">
          <cell r="E401">
            <v>0</v>
          </cell>
          <cell r="L401">
            <v>1</v>
          </cell>
        </row>
        <row r="402">
          <cell r="E402">
            <v>0</v>
          </cell>
          <cell r="L402">
            <v>1</v>
          </cell>
        </row>
        <row r="403">
          <cell r="E403">
            <v>0</v>
          </cell>
          <cell r="L403">
            <v>1</v>
          </cell>
        </row>
        <row r="404">
          <cell r="E404">
            <v>0</v>
          </cell>
          <cell r="L404">
            <v>1</v>
          </cell>
        </row>
        <row r="405">
          <cell r="E405">
            <v>0</v>
          </cell>
          <cell r="L405">
            <v>2</v>
          </cell>
        </row>
        <row r="406">
          <cell r="E406">
            <v>0.85000002384185791</v>
          </cell>
          <cell r="L406">
            <v>2</v>
          </cell>
        </row>
        <row r="407">
          <cell r="E407">
            <v>0.85000002384185791</v>
          </cell>
          <cell r="L407">
            <v>2</v>
          </cell>
        </row>
        <row r="408">
          <cell r="E408">
            <v>0</v>
          </cell>
          <cell r="L408">
            <v>8</v>
          </cell>
        </row>
        <row r="409">
          <cell r="E409">
            <v>661.17066090761364</v>
          </cell>
          <cell r="L409">
            <v>14</v>
          </cell>
        </row>
        <row r="410">
          <cell r="E410">
            <v>0</v>
          </cell>
          <cell r="L410">
            <v>8</v>
          </cell>
        </row>
        <row r="411">
          <cell r="E411">
            <v>91.7</v>
          </cell>
          <cell r="L411">
            <v>8</v>
          </cell>
        </row>
        <row r="412">
          <cell r="E412">
            <v>536.12209306901934</v>
          </cell>
          <cell r="L412">
            <v>13</v>
          </cell>
        </row>
        <row r="413">
          <cell r="E413">
            <v>0</v>
          </cell>
          <cell r="L413">
            <v>13</v>
          </cell>
        </row>
        <row r="414">
          <cell r="E414">
            <v>0</v>
          </cell>
          <cell r="L414">
            <v>13</v>
          </cell>
        </row>
        <row r="415">
          <cell r="E415">
            <v>0</v>
          </cell>
          <cell r="L415">
            <v>13</v>
          </cell>
        </row>
        <row r="416">
          <cell r="E416">
            <v>21.652049931581306</v>
          </cell>
          <cell r="L416">
            <v>2</v>
          </cell>
        </row>
        <row r="417">
          <cell r="E417">
            <v>21.652049931581306</v>
          </cell>
          <cell r="L417">
            <v>2</v>
          </cell>
        </row>
        <row r="418">
          <cell r="E418">
            <v>53.71375383007291</v>
          </cell>
          <cell r="L418">
            <v>5</v>
          </cell>
        </row>
        <row r="419">
          <cell r="E419">
            <v>0</v>
          </cell>
          <cell r="L419">
            <v>2</v>
          </cell>
        </row>
        <row r="420">
          <cell r="E420">
            <v>0</v>
          </cell>
          <cell r="L420">
            <v>2</v>
          </cell>
        </row>
        <row r="421">
          <cell r="E421">
            <v>81.33718069121359</v>
          </cell>
          <cell r="L421">
            <v>2</v>
          </cell>
        </row>
        <row r="422">
          <cell r="E422">
            <v>221.95493624733487</v>
          </cell>
          <cell r="L422">
            <v>5</v>
          </cell>
        </row>
        <row r="423">
          <cell r="E423">
            <v>0</v>
          </cell>
          <cell r="L423">
            <v>5</v>
          </cell>
        </row>
        <row r="424">
          <cell r="E424">
            <v>0</v>
          </cell>
          <cell r="L424">
            <v>5</v>
          </cell>
        </row>
        <row r="425">
          <cell r="E425">
            <v>727.29262422655097</v>
          </cell>
          <cell r="L425">
            <v>5</v>
          </cell>
        </row>
        <row r="426">
          <cell r="E426">
            <v>0</v>
          </cell>
          <cell r="L426">
            <v>5</v>
          </cell>
        </row>
        <row r="427">
          <cell r="E427">
            <v>19.454209590809825</v>
          </cell>
          <cell r="L427">
            <v>1</v>
          </cell>
        </row>
        <row r="428">
          <cell r="E428">
            <v>0</v>
          </cell>
          <cell r="L428">
            <v>1</v>
          </cell>
        </row>
        <row r="429">
          <cell r="E429">
            <v>131.77056182864678</v>
          </cell>
          <cell r="L429">
            <v>11</v>
          </cell>
        </row>
        <row r="430">
          <cell r="E430">
            <v>0</v>
          </cell>
          <cell r="L430">
            <v>11</v>
          </cell>
        </row>
        <row r="431">
          <cell r="E431">
            <v>0</v>
          </cell>
          <cell r="L431">
            <v>11</v>
          </cell>
        </row>
        <row r="432">
          <cell r="E432">
            <v>-10.173255358588685</v>
          </cell>
          <cell r="L432">
            <v>2</v>
          </cell>
        </row>
        <row r="433">
          <cell r="E433">
            <v>302.75400817387685</v>
          </cell>
          <cell r="L433">
            <v>6</v>
          </cell>
        </row>
        <row r="434">
          <cell r="E434">
            <v>33.753494334925662</v>
          </cell>
          <cell r="L434">
            <v>2</v>
          </cell>
        </row>
        <row r="435">
          <cell r="E435">
            <v>33.753494334925662</v>
          </cell>
          <cell r="L435">
            <v>2</v>
          </cell>
        </row>
        <row r="436">
          <cell r="E436">
            <v>2.2493530982140797</v>
          </cell>
          <cell r="L436">
            <v>1</v>
          </cell>
        </row>
        <row r="437">
          <cell r="E437">
            <v>15.460228446235858</v>
          </cell>
          <cell r="L437">
            <v>2</v>
          </cell>
        </row>
        <row r="438">
          <cell r="E438">
            <v>15.460228446235858</v>
          </cell>
          <cell r="L438">
            <v>2</v>
          </cell>
        </row>
        <row r="439">
          <cell r="E439">
            <v>0</v>
          </cell>
          <cell r="L439">
            <v>1</v>
          </cell>
        </row>
        <row r="440">
          <cell r="E440">
            <v>0</v>
          </cell>
          <cell r="L440">
            <v>5</v>
          </cell>
        </row>
        <row r="441">
          <cell r="E441">
            <v>-3.8300987897600001</v>
          </cell>
          <cell r="L441">
            <v>1</v>
          </cell>
        </row>
        <row r="442">
          <cell r="E442">
            <v>0</v>
          </cell>
          <cell r="L442">
            <v>2</v>
          </cell>
        </row>
        <row r="443">
          <cell r="E443">
            <v>28.902525996525249</v>
          </cell>
          <cell r="L443">
            <v>2</v>
          </cell>
        </row>
        <row r="444">
          <cell r="E444">
            <v>0</v>
          </cell>
          <cell r="L444">
            <v>2</v>
          </cell>
        </row>
        <row r="445">
          <cell r="E445">
            <v>35.873680046274501</v>
          </cell>
          <cell r="L445">
            <v>2</v>
          </cell>
        </row>
        <row r="446">
          <cell r="E446">
            <v>35.873680046274501</v>
          </cell>
          <cell r="L446">
            <v>2</v>
          </cell>
        </row>
        <row r="447">
          <cell r="E447">
            <v>27.92185730825145</v>
          </cell>
          <cell r="L447">
            <v>2</v>
          </cell>
        </row>
        <row r="448">
          <cell r="E448">
            <v>0</v>
          </cell>
          <cell r="L448">
            <v>2</v>
          </cell>
        </row>
        <row r="449">
          <cell r="E449">
            <v>0</v>
          </cell>
          <cell r="L449">
            <v>2</v>
          </cell>
        </row>
        <row r="450">
          <cell r="E450">
            <v>0</v>
          </cell>
          <cell r="L450">
            <v>2</v>
          </cell>
        </row>
        <row r="451">
          <cell r="E451">
            <v>167.63918493455924</v>
          </cell>
          <cell r="L451">
            <v>11</v>
          </cell>
        </row>
        <row r="452">
          <cell r="E452">
            <v>59.591780736600896</v>
          </cell>
          <cell r="L452">
            <v>1</v>
          </cell>
        </row>
        <row r="453">
          <cell r="E453">
            <v>0</v>
          </cell>
          <cell r="L453">
            <v>1</v>
          </cell>
        </row>
        <row r="454">
          <cell r="E454">
            <v>0</v>
          </cell>
          <cell r="L454">
            <v>1</v>
          </cell>
        </row>
        <row r="455">
          <cell r="E455">
            <v>244.70017825079859</v>
          </cell>
          <cell r="L455">
            <v>5</v>
          </cell>
        </row>
        <row r="456">
          <cell r="E456">
            <v>0</v>
          </cell>
          <cell r="L456">
            <v>5</v>
          </cell>
        </row>
        <row r="457">
          <cell r="E457">
            <v>404</v>
          </cell>
          <cell r="L457">
            <v>8</v>
          </cell>
        </row>
        <row r="458">
          <cell r="E458">
            <v>0</v>
          </cell>
          <cell r="L458">
            <v>1</v>
          </cell>
        </row>
        <row r="459">
          <cell r="E459">
            <v>0</v>
          </cell>
          <cell r="L459">
            <v>1</v>
          </cell>
        </row>
        <row r="460">
          <cell r="E460">
            <v>210.37877059399378</v>
          </cell>
          <cell r="L460">
            <v>3</v>
          </cell>
        </row>
        <row r="461">
          <cell r="E461">
            <v>0</v>
          </cell>
          <cell r="L461">
            <v>3</v>
          </cell>
        </row>
        <row r="462">
          <cell r="E462">
            <v>0</v>
          </cell>
          <cell r="L462">
            <v>3</v>
          </cell>
        </row>
        <row r="463">
          <cell r="E463">
            <v>0</v>
          </cell>
          <cell r="L463">
            <v>3</v>
          </cell>
        </row>
        <row r="464">
          <cell r="E464">
            <v>0</v>
          </cell>
          <cell r="L464">
            <v>3</v>
          </cell>
        </row>
        <row r="465">
          <cell r="E465">
            <v>0</v>
          </cell>
          <cell r="L465">
            <v>14</v>
          </cell>
        </row>
        <row r="466">
          <cell r="E466">
            <v>0</v>
          </cell>
          <cell r="L466">
            <v>1</v>
          </cell>
        </row>
        <row r="467">
          <cell r="E467">
            <v>-11.111538554022475</v>
          </cell>
          <cell r="L467">
            <v>1</v>
          </cell>
        </row>
        <row r="468">
          <cell r="E468">
            <v>0</v>
          </cell>
          <cell r="L468">
            <v>9</v>
          </cell>
        </row>
        <row r="469">
          <cell r="E469">
            <v>0</v>
          </cell>
          <cell r="L469">
            <v>9</v>
          </cell>
        </row>
        <row r="470">
          <cell r="E470">
            <v>206.86526702089213</v>
          </cell>
          <cell r="L470">
            <v>13</v>
          </cell>
        </row>
        <row r="471">
          <cell r="E471">
            <v>87.17024841696086</v>
          </cell>
          <cell r="L471">
            <v>11</v>
          </cell>
        </row>
        <row r="472">
          <cell r="E472">
            <v>0</v>
          </cell>
          <cell r="L472">
            <v>2</v>
          </cell>
        </row>
        <row r="473">
          <cell r="E473">
            <v>0</v>
          </cell>
          <cell r="L473">
            <v>2</v>
          </cell>
        </row>
        <row r="474">
          <cell r="E474">
            <v>240.45580486632343</v>
          </cell>
          <cell r="L474">
            <v>14</v>
          </cell>
        </row>
        <row r="475">
          <cell r="E475">
            <v>278.34411593366769</v>
          </cell>
          <cell r="L475">
            <v>6</v>
          </cell>
        </row>
        <row r="476">
          <cell r="E476">
            <v>0</v>
          </cell>
          <cell r="L476">
            <v>6</v>
          </cell>
        </row>
        <row r="477">
          <cell r="E477">
            <v>0</v>
          </cell>
          <cell r="L477">
            <v>6</v>
          </cell>
        </row>
        <row r="478">
          <cell r="E478">
            <v>8.5050000000000008</v>
          </cell>
          <cell r="L478">
            <v>9</v>
          </cell>
        </row>
        <row r="479">
          <cell r="E479">
            <v>8.5050000000000008</v>
          </cell>
          <cell r="L479">
            <v>9</v>
          </cell>
        </row>
        <row r="480">
          <cell r="E480">
            <v>0</v>
          </cell>
          <cell r="L480">
            <v>9</v>
          </cell>
        </row>
        <row r="481">
          <cell r="E481">
            <v>19.47045231814613</v>
          </cell>
          <cell r="L481">
            <v>2</v>
          </cell>
        </row>
        <row r="482">
          <cell r="E482">
            <v>19.47045231814613</v>
          </cell>
          <cell r="L482">
            <v>2</v>
          </cell>
        </row>
        <row r="483">
          <cell r="E483">
            <v>0</v>
          </cell>
          <cell r="L483">
            <v>2</v>
          </cell>
        </row>
        <row r="484">
          <cell r="E484">
            <v>0</v>
          </cell>
          <cell r="L484">
            <v>2</v>
          </cell>
        </row>
        <row r="485">
          <cell r="E485">
            <v>29.404339613718413</v>
          </cell>
          <cell r="L485">
            <v>2</v>
          </cell>
        </row>
        <row r="486">
          <cell r="E486">
            <v>29.404339613718413</v>
          </cell>
          <cell r="L486">
            <v>2</v>
          </cell>
        </row>
        <row r="487">
          <cell r="E487">
            <v>-2.0336246351699501</v>
          </cell>
          <cell r="L487">
            <v>2</v>
          </cell>
        </row>
        <row r="488">
          <cell r="E488">
            <v>22.106375364830051</v>
          </cell>
          <cell r="L488">
            <v>2</v>
          </cell>
        </row>
        <row r="489">
          <cell r="E489">
            <v>325.52555234574015</v>
          </cell>
          <cell r="L489">
            <v>6</v>
          </cell>
        </row>
        <row r="490">
          <cell r="E490">
            <v>0</v>
          </cell>
          <cell r="L490">
            <v>6</v>
          </cell>
        </row>
        <row r="491">
          <cell r="E491">
            <v>0</v>
          </cell>
          <cell r="L491">
            <v>12</v>
          </cell>
        </row>
        <row r="492">
          <cell r="E492">
            <v>0</v>
          </cell>
          <cell r="L492">
            <v>12</v>
          </cell>
        </row>
        <row r="493">
          <cell r="E493">
            <v>0</v>
          </cell>
          <cell r="L493">
            <v>12</v>
          </cell>
        </row>
        <row r="494">
          <cell r="E494">
            <v>161.20223426069361</v>
          </cell>
          <cell r="L494">
            <v>12</v>
          </cell>
        </row>
        <row r="495">
          <cell r="E495">
            <v>19.370229817950218</v>
          </cell>
          <cell r="L495">
            <v>11</v>
          </cell>
        </row>
        <row r="496">
          <cell r="E496">
            <v>0</v>
          </cell>
          <cell r="L496">
            <v>2</v>
          </cell>
        </row>
        <row r="497">
          <cell r="E497">
            <v>0</v>
          </cell>
          <cell r="L497">
            <v>2</v>
          </cell>
        </row>
        <row r="498">
          <cell r="E498">
            <v>0</v>
          </cell>
          <cell r="L498">
            <v>2</v>
          </cell>
        </row>
        <row r="499">
          <cell r="E499">
            <v>0</v>
          </cell>
          <cell r="L499">
            <v>1</v>
          </cell>
        </row>
        <row r="500">
          <cell r="E500">
            <v>0</v>
          </cell>
          <cell r="L500">
            <v>1</v>
          </cell>
        </row>
        <row r="501">
          <cell r="E501">
            <v>0</v>
          </cell>
          <cell r="L501">
            <v>1</v>
          </cell>
        </row>
        <row r="502">
          <cell r="E502">
            <v>0</v>
          </cell>
          <cell r="L502">
            <v>1</v>
          </cell>
        </row>
        <row r="503">
          <cell r="E503">
            <v>0</v>
          </cell>
          <cell r="L503">
            <v>12</v>
          </cell>
        </row>
        <row r="504">
          <cell r="E504">
            <v>0</v>
          </cell>
          <cell r="L504">
            <v>12</v>
          </cell>
        </row>
        <row r="505">
          <cell r="E505">
            <v>529.26264232554411</v>
          </cell>
          <cell r="L505">
            <v>13</v>
          </cell>
        </row>
        <row r="506">
          <cell r="E506">
            <v>0</v>
          </cell>
          <cell r="L506">
            <v>1</v>
          </cell>
        </row>
        <row r="507">
          <cell r="E507">
            <v>0</v>
          </cell>
          <cell r="L507">
            <v>1</v>
          </cell>
        </row>
        <row r="508">
          <cell r="E508">
            <v>0</v>
          </cell>
          <cell r="L508">
            <v>1</v>
          </cell>
        </row>
        <row r="509">
          <cell r="E509">
            <v>0</v>
          </cell>
          <cell r="L509">
            <v>1</v>
          </cell>
        </row>
        <row r="510">
          <cell r="E510">
            <v>16.003486596753579</v>
          </cell>
          <cell r="L510">
            <v>1</v>
          </cell>
        </row>
        <row r="511">
          <cell r="E511">
            <v>16.003486596753579</v>
          </cell>
          <cell r="L511">
            <v>1</v>
          </cell>
        </row>
        <row r="512">
          <cell r="E512">
            <v>12.355552258559813</v>
          </cell>
          <cell r="L512">
            <v>1</v>
          </cell>
        </row>
        <row r="513">
          <cell r="E513">
            <v>12.355552258559813</v>
          </cell>
          <cell r="L513">
            <v>1</v>
          </cell>
        </row>
        <row r="514">
          <cell r="E514">
            <v>75.826865603665937</v>
          </cell>
          <cell r="L514">
            <v>4</v>
          </cell>
        </row>
        <row r="515">
          <cell r="E515">
            <v>0</v>
          </cell>
          <cell r="L515">
            <v>4</v>
          </cell>
        </row>
        <row r="516">
          <cell r="E516">
            <v>23.874209590809826</v>
          </cell>
          <cell r="L516">
            <v>1</v>
          </cell>
        </row>
        <row r="517">
          <cell r="E517">
            <v>83.4720738125894</v>
          </cell>
          <cell r="L517">
            <v>10</v>
          </cell>
        </row>
        <row r="518">
          <cell r="E518">
            <v>0</v>
          </cell>
          <cell r="L518">
            <v>2</v>
          </cell>
        </row>
        <row r="519">
          <cell r="E519">
            <v>0</v>
          </cell>
          <cell r="L519">
            <v>2</v>
          </cell>
        </row>
        <row r="520">
          <cell r="E520">
            <v>693.59188061798159</v>
          </cell>
          <cell r="L520">
            <v>13</v>
          </cell>
        </row>
        <row r="521">
          <cell r="E521">
            <v>0</v>
          </cell>
          <cell r="L521">
            <v>13</v>
          </cell>
        </row>
        <row r="522">
          <cell r="E522">
            <v>3.9133458730417683</v>
          </cell>
          <cell r="L522">
            <v>2</v>
          </cell>
        </row>
        <row r="523">
          <cell r="E523">
            <v>0</v>
          </cell>
          <cell r="L523">
            <v>2</v>
          </cell>
        </row>
        <row r="524">
          <cell r="E524">
            <v>21.5</v>
          </cell>
          <cell r="L524">
            <v>2</v>
          </cell>
        </row>
        <row r="525">
          <cell r="E525">
            <v>0</v>
          </cell>
          <cell r="L525">
            <v>11</v>
          </cell>
        </row>
        <row r="526">
          <cell r="E526">
            <v>0</v>
          </cell>
          <cell r="L526">
            <v>13</v>
          </cell>
        </row>
        <row r="527">
          <cell r="E527">
            <v>0</v>
          </cell>
          <cell r="L527">
            <v>13</v>
          </cell>
        </row>
        <row r="528">
          <cell r="E528">
            <v>425.47213183371298</v>
          </cell>
          <cell r="L528">
            <v>13</v>
          </cell>
        </row>
        <row r="529">
          <cell r="E529">
            <v>83.850026412463066</v>
          </cell>
          <cell r="L529">
            <v>14</v>
          </cell>
        </row>
        <row r="530">
          <cell r="E530">
            <v>59.17</v>
          </cell>
          <cell r="L530">
            <v>1</v>
          </cell>
        </row>
        <row r="531">
          <cell r="E531">
            <v>123.54337826739831</v>
          </cell>
          <cell r="L531">
            <v>9</v>
          </cell>
        </row>
        <row r="532">
          <cell r="E532">
            <v>0</v>
          </cell>
          <cell r="L532">
            <v>12</v>
          </cell>
        </row>
        <row r="533">
          <cell r="E533">
            <v>123.54337826739831</v>
          </cell>
          <cell r="L533">
            <v>9</v>
          </cell>
        </row>
        <row r="534">
          <cell r="E534">
            <v>0</v>
          </cell>
          <cell r="L534">
            <v>12</v>
          </cell>
        </row>
        <row r="535">
          <cell r="E535">
            <v>0</v>
          </cell>
          <cell r="L535">
            <v>1</v>
          </cell>
        </row>
        <row r="536">
          <cell r="E536">
            <v>0</v>
          </cell>
          <cell r="L536">
            <v>1</v>
          </cell>
        </row>
        <row r="537">
          <cell r="E537">
            <v>341.94660900085034</v>
          </cell>
          <cell r="L537">
            <v>13</v>
          </cell>
        </row>
        <row r="538">
          <cell r="E538">
            <v>0</v>
          </cell>
          <cell r="L538">
            <v>2</v>
          </cell>
        </row>
        <row r="539">
          <cell r="E539">
            <v>0</v>
          </cell>
          <cell r="L539">
            <v>2</v>
          </cell>
        </row>
        <row r="540">
          <cell r="E540">
            <v>0</v>
          </cell>
          <cell r="L540">
            <v>5</v>
          </cell>
        </row>
        <row r="541">
          <cell r="E541">
            <v>0</v>
          </cell>
          <cell r="L541">
            <v>5</v>
          </cell>
        </row>
        <row r="542">
          <cell r="E542">
            <v>0</v>
          </cell>
          <cell r="L542">
            <v>5</v>
          </cell>
        </row>
        <row r="543">
          <cell r="E543">
            <v>0</v>
          </cell>
          <cell r="L543">
            <v>2</v>
          </cell>
        </row>
        <row r="544">
          <cell r="E544">
            <v>0</v>
          </cell>
          <cell r="L544">
            <v>2</v>
          </cell>
        </row>
        <row r="545">
          <cell r="E545">
            <v>17</v>
          </cell>
          <cell r="L545">
            <v>2</v>
          </cell>
        </row>
        <row r="546">
          <cell r="E546">
            <v>0</v>
          </cell>
          <cell r="L546">
            <v>2</v>
          </cell>
        </row>
        <row r="547">
          <cell r="E547">
            <v>0</v>
          </cell>
          <cell r="L547">
            <v>2</v>
          </cell>
        </row>
        <row r="548">
          <cell r="E548">
            <v>0</v>
          </cell>
          <cell r="L548">
            <v>2</v>
          </cell>
        </row>
        <row r="549">
          <cell r="E549">
            <v>0</v>
          </cell>
          <cell r="L549">
            <v>1</v>
          </cell>
        </row>
        <row r="550">
          <cell r="E550">
            <v>0</v>
          </cell>
          <cell r="L550">
            <v>1</v>
          </cell>
        </row>
        <row r="551">
          <cell r="E551">
            <v>0</v>
          </cell>
          <cell r="L551">
            <v>1</v>
          </cell>
        </row>
        <row r="552">
          <cell r="E552">
            <v>0</v>
          </cell>
          <cell r="L552">
            <v>1</v>
          </cell>
        </row>
        <row r="553">
          <cell r="E553">
            <v>-2.3448052387593759</v>
          </cell>
          <cell r="L553">
            <v>1</v>
          </cell>
        </row>
        <row r="554">
          <cell r="E554">
            <v>-2.3448052387593759</v>
          </cell>
          <cell r="L554">
            <v>1</v>
          </cell>
        </row>
        <row r="555">
          <cell r="E555">
            <v>0</v>
          </cell>
          <cell r="L555">
            <v>1</v>
          </cell>
        </row>
        <row r="556">
          <cell r="E556">
            <v>75.594213357186163</v>
          </cell>
          <cell r="L556">
            <v>2</v>
          </cell>
        </row>
        <row r="557">
          <cell r="E557">
            <v>316.5</v>
          </cell>
          <cell r="L557">
            <v>8</v>
          </cell>
        </row>
        <row r="558">
          <cell r="E558">
            <v>0</v>
          </cell>
          <cell r="L558">
            <v>2</v>
          </cell>
        </row>
        <row r="559">
          <cell r="E559">
            <v>0</v>
          </cell>
          <cell r="L559">
            <v>2</v>
          </cell>
        </row>
        <row r="560">
          <cell r="E560">
            <v>81.040755769649962</v>
          </cell>
          <cell r="L560">
            <v>5</v>
          </cell>
        </row>
        <row r="561">
          <cell r="E561">
            <v>0</v>
          </cell>
          <cell r="L561">
            <v>5</v>
          </cell>
        </row>
        <row r="562">
          <cell r="E562">
            <v>0</v>
          </cell>
          <cell r="L562">
            <v>2</v>
          </cell>
        </row>
        <row r="563">
          <cell r="E563">
            <v>0</v>
          </cell>
          <cell r="L563">
            <v>2</v>
          </cell>
        </row>
        <row r="564">
          <cell r="E564">
            <v>0</v>
          </cell>
          <cell r="L564">
            <v>2</v>
          </cell>
        </row>
        <row r="565">
          <cell r="E565">
            <v>0</v>
          </cell>
          <cell r="L565">
            <v>2</v>
          </cell>
        </row>
        <row r="566">
          <cell r="E566">
            <v>0</v>
          </cell>
          <cell r="L566">
            <v>2</v>
          </cell>
        </row>
        <row r="567">
          <cell r="E567">
            <v>0</v>
          </cell>
          <cell r="L567">
            <v>2</v>
          </cell>
        </row>
        <row r="568">
          <cell r="E568">
            <v>11.952689006915927</v>
          </cell>
          <cell r="L568">
            <v>2</v>
          </cell>
        </row>
        <row r="569">
          <cell r="E569">
            <v>678.27249689526377</v>
          </cell>
          <cell r="L569">
            <v>12</v>
          </cell>
        </row>
        <row r="570">
          <cell r="E570">
            <v>429.75830803785732</v>
          </cell>
          <cell r="L570">
            <v>11</v>
          </cell>
        </row>
        <row r="571">
          <cell r="E571">
            <v>92.638606040606362</v>
          </cell>
          <cell r="L571">
            <v>13</v>
          </cell>
        </row>
        <row r="572">
          <cell r="E572">
            <v>92.638606040606362</v>
          </cell>
          <cell r="L572">
            <v>13</v>
          </cell>
        </row>
        <row r="573">
          <cell r="E573">
            <v>405.14506943450789</v>
          </cell>
          <cell r="L573">
            <v>11</v>
          </cell>
        </row>
        <row r="574">
          <cell r="E574">
            <v>30.635119533768734</v>
          </cell>
          <cell r="L574">
            <v>5</v>
          </cell>
        </row>
        <row r="575">
          <cell r="E575">
            <v>30.635119533768734</v>
          </cell>
          <cell r="L575">
            <v>5</v>
          </cell>
        </row>
        <row r="576">
          <cell r="E576">
            <v>498.30466159146124</v>
          </cell>
          <cell r="L576">
            <v>9</v>
          </cell>
        </row>
        <row r="577">
          <cell r="E577">
            <v>461.50602843763312</v>
          </cell>
          <cell r="L577">
            <v>3</v>
          </cell>
        </row>
        <row r="578">
          <cell r="E578">
            <v>0</v>
          </cell>
          <cell r="L578">
            <v>3</v>
          </cell>
        </row>
        <row r="579">
          <cell r="E579">
            <v>174.15132380354427</v>
          </cell>
          <cell r="L579">
            <v>13</v>
          </cell>
        </row>
        <row r="580">
          <cell r="E580">
            <v>174.15132380354427</v>
          </cell>
          <cell r="L580">
            <v>13</v>
          </cell>
        </row>
        <row r="581">
          <cell r="E581">
            <v>101.1</v>
          </cell>
          <cell r="L581">
            <v>8</v>
          </cell>
        </row>
        <row r="582">
          <cell r="E582">
            <v>0</v>
          </cell>
          <cell r="L582">
            <v>8</v>
          </cell>
        </row>
        <row r="583">
          <cell r="E583">
            <v>57.756703292238157</v>
          </cell>
          <cell r="L583">
            <v>3</v>
          </cell>
        </row>
        <row r="584">
          <cell r="E584">
            <v>92.9</v>
          </cell>
          <cell r="L584">
            <v>8</v>
          </cell>
        </row>
        <row r="585">
          <cell r="E585">
            <v>0</v>
          </cell>
          <cell r="L585">
            <v>8</v>
          </cell>
        </row>
        <row r="586">
          <cell r="E586">
            <v>0</v>
          </cell>
          <cell r="L586">
            <v>8</v>
          </cell>
        </row>
        <row r="587">
          <cell r="E587">
            <v>-13.600000000000001</v>
          </cell>
          <cell r="L587">
            <v>1</v>
          </cell>
        </row>
        <row r="588">
          <cell r="E588">
            <v>-6.3580000000000005</v>
          </cell>
          <cell r="L588">
            <v>1</v>
          </cell>
        </row>
        <row r="589">
          <cell r="E589">
            <v>476.96596623179653</v>
          </cell>
          <cell r="L589">
            <v>3</v>
          </cell>
        </row>
        <row r="590">
          <cell r="E590">
            <v>228.70987690326578</v>
          </cell>
          <cell r="L590">
            <v>4</v>
          </cell>
        </row>
        <row r="591">
          <cell r="E591">
            <v>0</v>
          </cell>
          <cell r="L591">
            <v>7</v>
          </cell>
        </row>
        <row r="592">
          <cell r="E592">
            <v>14.7</v>
          </cell>
          <cell r="L592">
            <v>7</v>
          </cell>
        </row>
        <row r="593">
          <cell r="E593">
            <v>18.90882588992871</v>
          </cell>
          <cell r="L593">
            <v>2</v>
          </cell>
        </row>
        <row r="594">
          <cell r="E594">
            <v>18.90882588992871</v>
          </cell>
          <cell r="L594">
            <v>2</v>
          </cell>
        </row>
        <row r="595">
          <cell r="E595">
            <v>0</v>
          </cell>
          <cell r="L595">
            <v>2</v>
          </cell>
        </row>
        <row r="596">
          <cell r="E596">
            <v>0</v>
          </cell>
          <cell r="L596">
            <v>2</v>
          </cell>
        </row>
        <row r="597">
          <cell r="E597">
            <v>32.667593341158891</v>
          </cell>
          <cell r="L597">
            <v>2</v>
          </cell>
        </row>
        <row r="598">
          <cell r="E598">
            <v>32.667593341158891</v>
          </cell>
          <cell r="L598">
            <v>2</v>
          </cell>
        </row>
        <row r="599">
          <cell r="E599">
            <v>7.3525070698047807</v>
          </cell>
          <cell r="L599">
            <v>1</v>
          </cell>
        </row>
        <row r="600">
          <cell r="E600">
            <v>0</v>
          </cell>
          <cell r="L600">
            <v>1</v>
          </cell>
        </row>
        <row r="601">
          <cell r="E601">
            <v>11.126613252869966</v>
          </cell>
          <cell r="L601">
            <v>1</v>
          </cell>
        </row>
        <row r="602">
          <cell r="E602">
            <v>11.126613252869966</v>
          </cell>
          <cell r="L602">
            <v>1</v>
          </cell>
        </row>
        <row r="603">
          <cell r="E603">
            <v>227.65448797236567</v>
          </cell>
          <cell r="L603">
            <v>9</v>
          </cell>
        </row>
        <row r="604">
          <cell r="E604">
            <v>159.8387197557044</v>
          </cell>
          <cell r="L604">
            <v>10</v>
          </cell>
        </row>
        <row r="605">
          <cell r="E605">
            <v>292.2</v>
          </cell>
          <cell r="L605">
            <v>8</v>
          </cell>
        </row>
        <row r="606">
          <cell r="E606">
            <v>0</v>
          </cell>
          <cell r="L606">
            <v>8</v>
          </cell>
        </row>
        <row r="607">
          <cell r="E607">
            <v>0</v>
          </cell>
          <cell r="L607">
            <v>8</v>
          </cell>
        </row>
        <row r="608">
          <cell r="E608">
            <v>119.0345691314005</v>
          </cell>
          <cell r="L608">
            <v>6</v>
          </cell>
        </row>
        <row r="609">
          <cell r="E609">
            <v>38.674383457690062</v>
          </cell>
          <cell r="L609">
            <v>1</v>
          </cell>
        </row>
        <row r="610">
          <cell r="E610">
            <v>0</v>
          </cell>
          <cell r="L610">
            <v>1</v>
          </cell>
        </row>
        <row r="611">
          <cell r="E611">
            <v>0</v>
          </cell>
          <cell r="L611">
            <v>4</v>
          </cell>
        </row>
        <row r="612">
          <cell r="E612">
            <v>0</v>
          </cell>
          <cell r="L612">
            <v>4</v>
          </cell>
        </row>
        <row r="613">
          <cell r="E613">
            <v>335.29558959591998</v>
          </cell>
          <cell r="L613">
            <v>4</v>
          </cell>
        </row>
        <row r="614">
          <cell r="E614">
            <v>0</v>
          </cell>
          <cell r="L614">
            <v>4</v>
          </cell>
        </row>
        <row r="615">
          <cell r="E615">
            <v>0</v>
          </cell>
          <cell r="L615">
            <v>4</v>
          </cell>
        </row>
        <row r="616">
          <cell r="E616">
            <v>54.257524546576448</v>
          </cell>
          <cell r="L616">
            <v>5</v>
          </cell>
        </row>
        <row r="617">
          <cell r="E617">
            <v>41.538697665139736</v>
          </cell>
          <cell r="L617">
            <v>2</v>
          </cell>
        </row>
        <row r="618">
          <cell r="E618">
            <v>38.838697665139733</v>
          </cell>
          <cell r="L618">
            <v>2</v>
          </cell>
        </row>
        <row r="619">
          <cell r="E619">
            <v>49.150543349843403</v>
          </cell>
          <cell r="L619">
            <v>3</v>
          </cell>
        </row>
        <row r="620">
          <cell r="E620">
            <v>2.7769982779794038</v>
          </cell>
          <cell r="L620">
            <v>1</v>
          </cell>
        </row>
        <row r="621">
          <cell r="E621">
            <v>2.7769982779794038</v>
          </cell>
          <cell r="L621">
            <v>1</v>
          </cell>
        </row>
        <row r="622">
          <cell r="E622">
            <v>34.514960724992662</v>
          </cell>
          <cell r="L622">
            <v>2</v>
          </cell>
        </row>
        <row r="623">
          <cell r="E623">
            <v>34.514960724992662</v>
          </cell>
          <cell r="L623">
            <v>2</v>
          </cell>
        </row>
        <row r="624">
          <cell r="E624">
            <v>130.62955870234231</v>
          </cell>
          <cell r="L624">
            <v>10</v>
          </cell>
        </row>
        <row r="625">
          <cell r="E625">
            <v>0</v>
          </cell>
          <cell r="L625">
            <v>4</v>
          </cell>
        </row>
        <row r="626">
          <cell r="E626">
            <v>0</v>
          </cell>
          <cell r="L626">
            <v>4</v>
          </cell>
        </row>
        <row r="627">
          <cell r="E627">
            <v>-6.12</v>
          </cell>
          <cell r="L627">
            <v>1</v>
          </cell>
        </row>
        <row r="628">
          <cell r="E628">
            <v>0</v>
          </cell>
          <cell r="L628">
            <v>1</v>
          </cell>
        </row>
        <row r="629">
          <cell r="E629">
            <v>0</v>
          </cell>
          <cell r="L629">
            <v>4</v>
          </cell>
        </row>
        <row r="630">
          <cell r="E630">
            <v>416.30052027404236</v>
          </cell>
          <cell r="L630">
            <v>6</v>
          </cell>
        </row>
        <row r="631">
          <cell r="E631">
            <v>-6.7155943766614543</v>
          </cell>
          <cell r="L631">
            <v>1</v>
          </cell>
        </row>
        <row r="632">
          <cell r="E632">
            <v>-6.7155943766614543</v>
          </cell>
          <cell r="L632">
            <v>1</v>
          </cell>
        </row>
        <row r="633">
          <cell r="E633">
            <v>207.3324148465168</v>
          </cell>
          <cell r="L633">
            <v>10</v>
          </cell>
        </row>
        <row r="634">
          <cell r="E634">
            <v>0</v>
          </cell>
          <cell r="L634">
            <v>7</v>
          </cell>
        </row>
        <row r="635">
          <cell r="E635">
            <v>435.2</v>
          </cell>
          <cell r="L635">
            <v>7</v>
          </cell>
        </row>
        <row r="636">
          <cell r="E636">
            <v>228.78093607235704</v>
          </cell>
          <cell r="L636">
            <v>9</v>
          </cell>
        </row>
        <row r="637">
          <cell r="E637">
            <v>131.48462079666365</v>
          </cell>
          <cell r="L637">
            <v>12</v>
          </cell>
        </row>
        <row r="638">
          <cell r="E638">
            <v>37.040882869211366</v>
          </cell>
          <cell r="L638">
            <v>2</v>
          </cell>
        </row>
        <row r="639">
          <cell r="E639">
            <v>24.377037501313293</v>
          </cell>
          <cell r="L639">
            <v>1</v>
          </cell>
        </row>
        <row r="640">
          <cell r="E640">
            <v>24.377037501313293</v>
          </cell>
          <cell r="L640">
            <v>1</v>
          </cell>
        </row>
        <row r="641">
          <cell r="E641">
            <v>387.63831072481207</v>
          </cell>
          <cell r="L641">
            <v>4</v>
          </cell>
        </row>
        <row r="642">
          <cell r="E642">
            <v>0</v>
          </cell>
          <cell r="L642">
            <v>4</v>
          </cell>
        </row>
        <row r="643">
          <cell r="E643">
            <v>61.762820906999004</v>
          </cell>
          <cell r="L643">
            <v>6</v>
          </cell>
        </row>
        <row r="644">
          <cell r="E644">
            <v>0</v>
          </cell>
          <cell r="L644">
            <v>2</v>
          </cell>
        </row>
        <row r="645">
          <cell r="E645">
            <v>0</v>
          </cell>
          <cell r="L645">
            <v>2</v>
          </cell>
        </row>
        <row r="646">
          <cell r="E646">
            <v>230.34</v>
          </cell>
          <cell r="L646">
            <v>8</v>
          </cell>
        </row>
        <row r="647">
          <cell r="E647">
            <v>166.27931226541833</v>
          </cell>
          <cell r="L647">
            <v>9</v>
          </cell>
        </row>
        <row r="648">
          <cell r="E648">
            <v>166.27931226541833</v>
          </cell>
          <cell r="L648">
            <v>9</v>
          </cell>
        </row>
        <row r="649">
          <cell r="E649">
            <v>0</v>
          </cell>
          <cell r="L649">
            <v>9</v>
          </cell>
        </row>
        <row r="650">
          <cell r="E650">
            <v>33.152928769680948</v>
          </cell>
          <cell r="L650">
            <v>2</v>
          </cell>
        </row>
        <row r="651">
          <cell r="E651">
            <v>29.552928865048379</v>
          </cell>
          <cell r="L651">
            <v>2</v>
          </cell>
        </row>
        <row r="652">
          <cell r="E652">
            <v>59.088079777651096</v>
          </cell>
          <cell r="L652">
            <v>5</v>
          </cell>
        </row>
        <row r="653">
          <cell r="E653">
            <v>0</v>
          </cell>
          <cell r="L653">
            <v>5</v>
          </cell>
        </row>
        <row r="654">
          <cell r="E654">
            <v>-98.4861850818682</v>
          </cell>
          <cell r="L654">
            <v>3</v>
          </cell>
        </row>
        <row r="655">
          <cell r="E655">
            <v>19.737362293644903</v>
          </cell>
          <cell r="L655">
            <v>2</v>
          </cell>
        </row>
        <row r="656">
          <cell r="E656">
            <v>13.537362293644904</v>
          </cell>
          <cell r="L656">
            <v>2</v>
          </cell>
        </row>
        <row r="657">
          <cell r="E657">
            <v>154</v>
          </cell>
          <cell r="L657">
            <v>7</v>
          </cell>
        </row>
        <row r="658">
          <cell r="E658">
            <v>316.74770238085028</v>
          </cell>
          <cell r="L658">
            <v>14</v>
          </cell>
        </row>
        <row r="659">
          <cell r="E659">
            <v>280.24281380807253</v>
          </cell>
          <cell r="L659">
            <v>11</v>
          </cell>
        </row>
        <row r="660">
          <cell r="E660">
            <v>28.351394206874531</v>
          </cell>
          <cell r="L660">
            <v>1</v>
          </cell>
        </row>
        <row r="661">
          <cell r="E661">
            <v>28.351394206874531</v>
          </cell>
          <cell r="L661">
            <v>1</v>
          </cell>
        </row>
        <row r="662">
          <cell r="E662">
            <v>0</v>
          </cell>
          <cell r="L662">
            <v>2</v>
          </cell>
        </row>
        <row r="663">
          <cell r="E663">
            <v>0</v>
          </cell>
          <cell r="L663">
            <v>2</v>
          </cell>
        </row>
        <row r="664">
          <cell r="E664">
            <v>10.7</v>
          </cell>
          <cell r="L664">
            <v>1</v>
          </cell>
        </row>
        <row r="665">
          <cell r="E665">
            <v>10.7</v>
          </cell>
          <cell r="L665">
            <v>1</v>
          </cell>
        </row>
        <row r="666">
          <cell r="E666">
            <v>0</v>
          </cell>
          <cell r="L666">
            <v>1</v>
          </cell>
        </row>
        <row r="667">
          <cell r="E667">
            <v>-5.7120000000000006</v>
          </cell>
          <cell r="L667">
            <v>1</v>
          </cell>
        </row>
        <row r="668">
          <cell r="E668">
            <v>0</v>
          </cell>
          <cell r="L668">
            <v>5</v>
          </cell>
        </row>
        <row r="669">
          <cell r="E669">
            <v>74.645274618724429</v>
          </cell>
          <cell r="L669">
            <v>5</v>
          </cell>
        </row>
        <row r="670">
          <cell r="E670">
            <v>-25.014413887500002</v>
          </cell>
          <cell r="L670">
            <v>1</v>
          </cell>
        </row>
        <row r="671">
          <cell r="E671">
            <v>231.8</v>
          </cell>
          <cell r="L671">
            <v>8</v>
          </cell>
        </row>
        <row r="672">
          <cell r="E672">
            <v>25.871725671897249</v>
          </cell>
          <cell r="L672">
            <v>2</v>
          </cell>
        </row>
        <row r="673">
          <cell r="E673">
            <v>25.871725671897249</v>
          </cell>
          <cell r="L673">
            <v>2</v>
          </cell>
        </row>
        <row r="674">
          <cell r="E674">
            <v>49.076561715658471</v>
          </cell>
          <cell r="L674">
            <v>2</v>
          </cell>
        </row>
        <row r="675">
          <cell r="E675">
            <v>49.076561715658471</v>
          </cell>
          <cell r="L675">
            <v>2</v>
          </cell>
        </row>
        <row r="676">
          <cell r="E676">
            <v>0</v>
          </cell>
          <cell r="L676">
            <v>11</v>
          </cell>
        </row>
        <row r="677">
          <cell r="E677">
            <v>0</v>
          </cell>
          <cell r="L677">
            <v>9</v>
          </cell>
        </row>
        <row r="678">
          <cell r="E678">
            <v>0</v>
          </cell>
          <cell r="L678">
            <v>9</v>
          </cell>
        </row>
        <row r="679">
          <cell r="E679">
            <v>541.98314506629936</v>
          </cell>
          <cell r="L679">
            <v>12</v>
          </cell>
        </row>
        <row r="680">
          <cell r="E680">
            <v>0</v>
          </cell>
          <cell r="L680">
            <v>12</v>
          </cell>
        </row>
        <row r="681">
          <cell r="E681">
            <v>0</v>
          </cell>
          <cell r="L681">
            <v>12</v>
          </cell>
        </row>
        <row r="682">
          <cell r="E682">
            <v>541.98314506629936</v>
          </cell>
          <cell r="L682">
            <v>12</v>
          </cell>
        </row>
        <row r="683">
          <cell r="E683">
            <v>578.54357682004922</v>
          </cell>
          <cell r="L683">
            <v>5</v>
          </cell>
        </row>
        <row r="684">
          <cell r="E684">
            <v>-23.755900132088247</v>
          </cell>
          <cell r="L684">
            <v>1</v>
          </cell>
        </row>
        <row r="685">
          <cell r="E685">
            <v>0</v>
          </cell>
          <cell r="L685">
            <v>1</v>
          </cell>
        </row>
        <row r="686">
          <cell r="E686">
            <v>0</v>
          </cell>
          <cell r="L686">
            <v>1</v>
          </cell>
        </row>
        <row r="687">
          <cell r="E687">
            <v>0</v>
          </cell>
          <cell r="L687">
            <v>1</v>
          </cell>
        </row>
        <row r="688">
          <cell r="E688">
            <v>0</v>
          </cell>
          <cell r="L688">
            <v>1</v>
          </cell>
        </row>
        <row r="689">
          <cell r="E689">
            <v>0</v>
          </cell>
          <cell r="L689">
            <v>1</v>
          </cell>
        </row>
        <row r="690">
          <cell r="E690">
            <v>347.98022006724642</v>
          </cell>
          <cell r="L690">
            <v>4</v>
          </cell>
        </row>
        <row r="691">
          <cell r="E691">
            <v>0</v>
          </cell>
          <cell r="L691">
            <v>2</v>
          </cell>
        </row>
        <row r="692">
          <cell r="E692">
            <v>0</v>
          </cell>
          <cell r="L692">
            <v>2</v>
          </cell>
        </row>
        <row r="693">
          <cell r="E693">
            <v>0</v>
          </cell>
          <cell r="L693">
            <v>2</v>
          </cell>
        </row>
        <row r="694">
          <cell r="E694">
            <v>0</v>
          </cell>
          <cell r="L694">
            <v>2</v>
          </cell>
        </row>
        <row r="695">
          <cell r="E695">
            <v>18.537779655273887</v>
          </cell>
          <cell r="L695">
            <v>2</v>
          </cell>
        </row>
        <row r="696">
          <cell r="E696">
            <v>18.537779655273887</v>
          </cell>
          <cell r="L696">
            <v>2</v>
          </cell>
        </row>
        <row r="697">
          <cell r="E697">
            <v>246.87050075826602</v>
          </cell>
          <cell r="L697">
            <v>3</v>
          </cell>
        </row>
        <row r="698">
          <cell r="E698">
            <v>0</v>
          </cell>
          <cell r="L698">
            <v>7</v>
          </cell>
        </row>
        <row r="699">
          <cell r="E699">
            <v>54.192683080417524</v>
          </cell>
          <cell r="L699">
            <v>3</v>
          </cell>
        </row>
        <row r="700">
          <cell r="E700">
            <v>204.70384242181231</v>
          </cell>
          <cell r="L700">
            <v>4</v>
          </cell>
        </row>
        <row r="701">
          <cell r="E701">
            <v>204.70384242181231</v>
          </cell>
          <cell r="L701">
            <v>4</v>
          </cell>
        </row>
        <row r="702">
          <cell r="E702">
            <v>430.23400064214496</v>
          </cell>
          <cell r="L702">
            <v>4</v>
          </cell>
        </row>
        <row r="703">
          <cell r="E703">
            <v>0</v>
          </cell>
          <cell r="L703">
            <v>4</v>
          </cell>
        </row>
        <row r="704">
          <cell r="E704">
            <v>181.2</v>
          </cell>
          <cell r="L704">
            <v>7</v>
          </cell>
        </row>
        <row r="705">
          <cell r="E705">
            <v>0</v>
          </cell>
          <cell r="L705">
            <v>7</v>
          </cell>
        </row>
        <row r="706">
          <cell r="E706">
            <v>380.61742246043889</v>
          </cell>
          <cell r="L706">
            <v>3</v>
          </cell>
        </row>
        <row r="707">
          <cell r="E707">
            <v>101.7425744939122</v>
          </cell>
          <cell r="L707">
            <v>3</v>
          </cell>
        </row>
        <row r="708">
          <cell r="E708">
            <v>0</v>
          </cell>
          <cell r="L708">
            <v>3</v>
          </cell>
        </row>
        <row r="709">
          <cell r="E709">
            <v>24.973100520080756</v>
          </cell>
          <cell r="L709">
            <v>2</v>
          </cell>
        </row>
        <row r="710">
          <cell r="E710">
            <v>24.973100520080756</v>
          </cell>
          <cell r="L710">
            <v>2</v>
          </cell>
        </row>
        <row r="711">
          <cell r="E711">
            <v>0</v>
          </cell>
          <cell r="L711">
            <v>2</v>
          </cell>
        </row>
        <row r="712">
          <cell r="E712">
            <v>0</v>
          </cell>
          <cell r="L712">
            <v>2</v>
          </cell>
        </row>
        <row r="713">
          <cell r="E713">
            <v>0</v>
          </cell>
          <cell r="L713">
            <v>2</v>
          </cell>
        </row>
        <row r="714">
          <cell r="E714">
            <v>28.175809765299903</v>
          </cell>
          <cell r="L714">
            <v>2</v>
          </cell>
        </row>
        <row r="715">
          <cell r="E715">
            <v>28.175809765299903</v>
          </cell>
          <cell r="L715">
            <v>2</v>
          </cell>
        </row>
        <row r="716">
          <cell r="E716">
            <v>0</v>
          </cell>
          <cell r="L716">
            <v>1</v>
          </cell>
        </row>
        <row r="717">
          <cell r="E717">
            <v>52.587453513009386</v>
          </cell>
          <cell r="L717">
            <v>2</v>
          </cell>
        </row>
        <row r="718">
          <cell r="E718">
            <v>0</v>
          </cell>
          <cell r="L718">
            <v>1</v>
          </cell>
        </row>
        <row r="719">
          <cell r="E719">
            <v>5.490021914695645</v>
          </cell>
          <cell r="L719">
            <v>1</v>
          </cell>
        </row>
        <row r="720">
          <cell r="E720">
            <v>5.490021914695645</v>
          </cell>
          <cell r="L720">
            <v>1</v>
          </cell>
        </row>
        <row r="721">
          <cell r="E721">
            <v>0</v>
          </cell>
          <cell r="L721">
            <v>1</v>
          </cell>
        </row>
        <row r="722">
          <cell r="E722">
            <v>0</v>
          </cell>
          <cell r="L722">
            <v>5</v>
          </cell>
        </row>
        <row r="723">
          <cell r="E723">
            <v>0</v>
          </cell>
          <cell r="L723">
            <v>5</v>
          </cell>
        </row>
        <row r="724">
          <cell r="E724">
            <v>0</v>
          </cell>
          <cell r="L724">
            <v>3</v>
          </cell>
        </row>
        <row r="725">
          <cell r="E725">
            <v>0</v>
          </cell>
          <cell r="L725">
            <v>3</v>
          </cell>
        </row>
        <row r="726">
          <cell r="E726">
            <v>568.50841680545079</v>
          </cell>
          <cell r="L726">
            <v>9</v>
          </cell>
        </row>
        <row r="727">
          <cell r="E727">
            <v>0</v>
          </cell>
          <cell r="L727">
            <v>6</v>
          </cell>
        </row>
        <row r="728">
          <cell r="E728">
            <v>474.67097704635637</v>
          </cell>
          <cell r="L728">
            <v>10</v>
          </cell>
        </row>
        <row r="729">
          <cell r="E729">
            <v>0</v>
          </cell>
          <cell r="L729">
            <v>10</v>
          </cell>
        </row>
        <row r="730">
          <cell r="E730">
            <v>0</v>
          </cell>
          <cell r="L730">
            <v>10</v>
          </cell>
        </row>
        <row r="731">
          <cell r="E731">
            <v>0</v>
          </cell>
          <cell r="L731">
            <v>10</v>
          </cell>
        </row>
        <row r="732">
          <cell r="E732">
            <v>8.926246070937939</v>
          </cell>
          <cell r="L732">
            <v>1</v>
          </cell>
        </row>
        <row r="733">
          <cell r="E733">
            <v>8.926246070937939</v>
          </cell>
          <cell r="L733">
            <v>1</v>
          </cell>
        </row>
        <row r="734">
          <cell r="E734">
            <v>52.791283730141714</v>
          </cell>
          <cell r="L734">
            <v>14</v>
          </cell>
        </row>
        <row r="735">
          <cell r="E735">
            <v>52.791283730141714</v>
          </cell>
          <cell r="L735">
            <v>14</v>
          </cell>
        </row>
        <row r="736">
          <cell r="E736">
            <v>12.933477805745557</v>
          </cell>
          <cell r="L736">
            <v>1</v>
          </cell>
        </row>
        <row r="737">
          <cell r="E737">
            <v>12.933477805745557</v>
          </cell>
          <cell r="L737">
            <v>1</v>
          </cell>
        </row>
        <row r="738">
          <cell r="E738">
            <v>0</v>
          </cell>
          <cell r="L738">
            <v>1</v>
          </cell>
        </row>
        <row r="739">
          <cell r="E739">
            <v>0</v>
          </cell>
          <cell r="L739">
            <v>1</v>
          </cell>
        </row>
        <row r="740">
          <cell r="E740">
            <v>19.363936092050356</v>
          </cell>
          <cell r="L740">
            <v>2</v>
          </cell>
        </row>
        <row r="741">
          <cell r="E741">
            <v>19.363936092050356</v>
          </cell>
          <cell r="L741">
            <v>2</v>
          </cell>
        </row>
        <row r="742">
          <cell r="E742">
            <v>12</v>
          </cell>
          <cell r="L742">
            <v>5</v>
          </cell>
        </row>
        <row r="743">
          <cell r="E743">
            <v>178.46875069252181</v>
          </cell>
          <cell r="L743">
            <v>5</v>
          </cell>
        </row>
        <row r="744">
          <cell r="E744">
            <v>0</v>
          </cell>
          <cell r="L744">
            <v>5</v>
          </cell>
        </row>
        <row r="745">
          <cell r="E745">
            <v>-2.9126191523437619</v>
          </cell>
          <cell r="L745">
            <v>1</v>
          </cell>
        </row>
        <row r="746">
          <cell r="E746">
            <v>19.18738084765624</v>
          </cell>
          <cell r="L746">
            <v>1</v>
          </cell>
        </row>
        <row r="747">
          <cell r="E747">
            <v>0</v>
          </cell>
          <cell r="L747">
            <v>5</v>
          </cell>
        </row>
        <row r="748">
          <cell r="E748">
            <v>163.38107971832676</v>
          </cell>
          <cell r="L748">
            <v>5</v>
          </cell>
        </row>
        <row r="749">
          <cell r="E749">
            <v>0</v>
          </cell>
          <cell r="L749">
            <v>5</v>
          </cell>
        </row>
        <row r="750">
          <cell r="E750">
            <v>125.14984471103352</v>
          </cell>
          <cell r="L750">
            <v>9</v>
          </cell>
        </row>
        <row r="751">
          <cell r="E751">
            <v>125.14984471103352</v>
          </cell>
          <cell r="L751">
            <v>9</v>
          </cell>
        </row>
        <row r="752">
          <cell r="E752">
            <v>0</v>
          </cell>
          <cell r="L752">
            <v>9</v>
          </cell>
        </row>
        <row r="753">
          <cell r="E753">
            <v>0</v>
          </cell>
          <cell r="L753">
            <v>9</v>
          </cell>
        </row>
        <row r="754">
          <cell r="E754">
            <v>2.0499999999999998</v>
          </cell>
          <cell r="L754">
            <v>5</v>
          </cell>
        </row>
        <row r="755">
          <cell r="E755">
            <v>2.0499999999999998</v>
          </cell>
          <cell r="L755">
            <v>5</v>
          </cell>
        </row>
        <row r="756">
          <cell r="E756">
            <v>0</v>
          </cell>
          <cell r="L756">
            <v>3</v>
          </cell>
        </row>
        <row r="757">
          <cell r="E757">
            <v>22.697547666469678</v>
          </cell>
          <cell r="L757">
            <v>2</v>
          </cell>
        </row>
        <row r="758">
          <cell r="E758">
            <v>0</v>
          </cell>
          <cell r="L758">
            <v>2</v>
          </cell>
        </row>
        <row r="759">
          <cell r="E759">
            <v>0</v>
          </cell>
          <cell r="L759">
            <v>2</v>
          </cell>
        </row>
        <row r="760">
          <cell r="E760">
            <v>0</v>
          </cell>
          <cell r="L760">
            <v>2</v>
          </cell>
        </row>
        <row r="761">
          <cell r="E761">
            <v>299.46795032486284</v>
          </cell>
          <cell r="L761">
            <v>9</v>
          </cell>
        </row>
        <row r="762">
          <cell r="E762">
            <v>28.992577741284371</v>
          </cell>
          <cell r="L762">
            <v>6</v>
          </cell>
        </row>
        <row r="763">
          <cell r="E763">
            <v>0</v>
          </cell>
          <cell r="L763">
            <v>6</v>
          </cell>
        </row>
        <row r="764">
          <cell r="E764">
            <v>0</v>
          </cell>
          <cell r="L764">
            <v>10</v>
          </cell>
        </row>
        <row r="765">
          <cell r="E765">
            <v>0</v>
          </cell>
          <cell r="L765">
            <v>6</v>
          </cell>
        </row>
        <row r="766">
          <cell r="E766">
            <v>0</v>
          </cell>
          <cell r="L766">
            <v>6</v>
          </cell>
        </row>
        <row r="767">
          <cell r="E767">
            <v>1.1277054807518025</v>
          </cell>
          <cell r="L767">
            <v>1</v>
          </cell>
        </row>
        <row r="768">
          <cell r="E768">
            <v>1.1277054807518025</v>
          </cell>
          <cell r="L768">
            <v>1</v>
          </cell>
        </row>
        <row r="769">
          <cell r="E769">
            <v>173.31796623114468</v>
          </cell>
          <cell r="L769">
            <v>3</v>
          </cell>
        </row>
        <row r="770">
          <cell r="E770">
            <v>0</v>
          </cell>
          <cell r="L770">
            <v>3</v>
          </cell>
        </row>
        <row r="771">
          <cell r="E771">
            <v>205.96697691812335</v>
          </cell>
          <cell r="L771">
            <v>10</v>
          </cell>
        </row>
        <row r="772">
          <cell r="E772">
            <v>239.77239120218871</v>
          </cell>
          <cell r="L772">
            <v>10</v>
          </cell>
        </row>
        <row r="773">
          <cell r="E773">
            <v>0</v>
          </cell>
          <cell r="L773">
            <v>10</v>
          </cell>
        </row>
        <row r="774">
          <cell r="E774">
            <v>0</v>
          </cell>
          <cell r="L774">
            <v>10</v>
          </cell>
        </row>
        <row r="775">
          <cell r="E775">
            <v>524.4</v>
          </cell>
          <cell r="L775">
            <v>8</v>
          </cell>
        </row>
        <row r="776">
          <cell r="E776">
            <v>245.1</v>
          </cell>
          <cell r="L776">
            <v>7</v>
          </cell>
        </row>
        <row r="777">
          <cell r="E777">
            <v>293.35278289706594</v>
          </cell>
          <cell r="L777">
            <v>9</v>
          </cell>
        </row>
        <row r="778">
          <cell r="E778">
            <v>0</v>
          </cell>
          <cell r="L778">
            <v>9</v>
          </cell>
        </row>
        <row r="779">
          <cell r="E779">
            <v>0</v>
          </cell>
          <cell r="L779">
            <v>9</v>
          </cell>
        </row>
        <row r="780">
          <cell r="E780">
            <v>0</v>
          </cell>
          <cell r="L780">
            <v>9</v>
          </cell>
        </row>
        <row r="781">
          <cell r="E781">
            <v>217.20228287184921</v>
          </cell>
          <cell r="L781">
            <v>9</v>
          </cell>
        </row>
        <row r="782">
          <cell r="E782">
            <v>89.808870334254166</v>
          </cell>
          <cell r="L782">
            <v>4</v>
          </cell>
        </row>
        <row r="783">
          <cell r="E783">
            <v>89.808870334254166</v>
          </cell>
          <cell r="L783">
            <v>4</v>
          </cell>
        </row>
        <row r="784">
          <cell r="E784">
            <v>342.28019558198218</v>
          </cell>
          <cell r="L784">
            <v>9</v>
          </cell>
        </row>
        <row r="785">
          <cell r="E785">
            <v>263.99269026110017</v>
          </cell>
          <cell r="L785">
            <v>3</v>
          </cell>
        </row>
        <row r="786">
          <cell r="E786">
            <v>259.8</v>
          </cell>
          <cell r="L786">
            <v>7</v>
          </cell>
        </row>
        <row r="787">
          <cell r="E787">
            <v>0</v>
          </cell>
          <cell r="L787">
            <v>2</v>
          </cell>
        </row>
        <row r="788">
          <cell r="E788">
            <v>9.8374031118622085</v>
          </cell>
          <cell r="L788">
            <v>2</v>
          </cell>
        </row>
        <row r="789">
          <cell r="E789">
            <v>9.8374031118622085</v>
          </cell>
          <cell r="L789">
            <v>2</v>
          </cell>
        </row>
        <row r="790">
          <cell r="E790">
            <v>0</v>
          </cell>
          <cell r="L790">
            <v>2</v>
          </cell>
        </row>
        <row r="791">
          <cell r="E791">
            <v>21.191010401885091</v>
          </cell>
          <cell r="L791">
            <v>2</v>
          </cell>
        </row>
        <row r="792">
          <cell r="E792">
            <v>21.191010401885091</v>
          </cell>
          <cell r="L792">
            <v>2</v>
          </cell>
        </row>
        <row r="793">
          <cell r="E793">
            <v>612.97648968817487</v>
          </cell>
          <cell r="L793">
            <v>12</v>
          </cell>
        </row>
        <row r="794">
          <cell r="E794">
            <v>0</v>
          </cell>
          <cell r="L794">
            <v>12</v>
          </cell>
        </row>
        <row r="795">
          <cell r="E795">
            <v>0</v>
          </cell>
          <cell r="L795">
            <v>12</v>
          </cell>
        </row>
        <row r="796">
          <cell r="E796">
            <v>317.08511233506806</v>
          </cell>
          <cell r="L796">
            <v>4</v>
          </cell>
        </row>
        <row r="797">
          <cell r="E797">
            <v>28.475808066680358</v>
          </cell>
          <cell r="L797">
            <v>2</v>
          </cell>
        </row>
        <row r="798">
          <cell r="E798">
            <v>28.475808066680358</v>
          </cell>
          <cell r="L798">
            <v>2</v>
          </cell>
        </row>
        <row r="799">
          <cell r="E799">
            <v>58.6</v>
          </cell>
          <cell r="L799">
            <v>10</v>
          </cell>
        </row>
        <row r="800">
          <cell r="E800">
            <v>0</v>
          </cell>
          <cell r="L800">
            <v>10</v>
          </cell>
        </row>
        <row r="801">
          <cell r="E801">
            <v>0</v>
          </cell>
          <cell r="L801">
            <v>10</v>
          </cell>
        </row>
        <row r="802">
          <cell r="E802">
            <v>0</v>
          </cell>
          <cell r="L802">
            <v>10</v>
          </cell>
        </row>
        <row r="803">
          <cell r="E803">
            <v>0</v>
          </cell>
          <cell r="L803">
            <v>10</v>
          </cell>
        </row>
        <row r="804">
          <cell r="E804">
            <v>0</v>
          </cell>
          <cell r="L804">
            <v>2</v>
          </cell>
        </row>
        <row r="805">
          <cell r="E805">
            <v>0</v>
          </cell>
          <cell r="L805">
            <v>2</v>
          </cell>
        </row>
        <row r="806">
          <cell r="E806">
            <v>8</v>
          </cell>
          <cell r="L806">
            <v>2</v>
          </cell>
        </row>
        <row r="807">
          <cell r="E807">
            <v>8</v>
          </cell>
          <cell r="L807">
            <v>2</v>
          </cell>
        </row>
        <row r="808">
          <cell r="E808">
            <v>35.934594907678246</v>
          </cell>
          <cell r="L808">
            <v>5</v>
          </cell>
        </row>
        <row r="809">
          <cell r="E809">
            <v>56.55</v>
          </cell>
          <cell r="L809">
            <v>8</v>
          </cell>
        </row>
        <row r="810">
          <cell r="E810">
            <v>56.55</v>
          </cell>
          <cell r="L810">
            <v>8</v>
          </cell>
        </row>
        <row r="811">
          <cell r="E811">
            <v>301.95</v>
          </cell>
          <cell r="L811">
            <v>7</v>
          </cell>
        </row>
        <row r="812">
          <cell r="E812">
            <v>301.95</v>
          </cell>
          <cell r="L812">
            <v>7</v>
          </cell>
        </row>
        <row r="813">
          <cell r="E813">
            <v>645.97873596208819</v>
          </cell>
          <cell r="L813">
            <v>12</v>
          </cell>
        </row>
        <row r="814">
          <cell r="E814">
            <v>22.74</v>
          </cell>
          <cell r="L814">
            <v>1</v>
          </cell>
        </row>
        <row r="815">
          <cell r="E815">
            <v>22.74</v>
          </cell>
          <cell r="L815">
            <v>1</v>
          </cell>
        </row>
        <row r="816">
          <cell r="E816">
            <v>56.339215619927124</v>
          </cell>
          <cell r="L816">
            <v>9</v>
          </cell>
        </row>
        <row r="817">
          <cell r="E817">
            <v>383.25914394974109</v>
          </cell>
          <cell r="L817">
            <v>12</v>
          </cell>
        </row>
        <row r="818">
          <cell r="E818">
            <v>172.6979953406946</v>
          </cell>
          <cell r="L818">
            <v>13</v>
          </cell>
        </row>
        <row r="819">
          <cell r="E819">
            <v>0</v>
          </cell>
          <cell r="L819">
            <v>12</v>
          </cell>
        </row>
        <row r="820">
          <cell r="E820">
            <v>0</v>
          </cell>
          <cell r="L820">
            <v>12</v>
          </cell>
        </row>
        <row r="821">
          <cell r="E821">
            <v>0</v>
          </cell>
          <cell r="L821">
            <v>2</v>
          </cell>
        </row>
        <row r="822">
          <cell r="E822">
            <v>81.875708083041943</v>
          </cell>
          <cell r="L822">
            <v>2</v>
          </cell>
        </row>
        <row r="823">
          <cell r="E823">
            <v>0</v>
          </cell>
          <cell r="L823">
            <v>2</v>
          </cell>
        </row>
        <row r="824">
          <cell r="E824">
            <v>0</v>
          </cell>
          <cell r="L824">
            <v>2</v>
          </cell>
        </row>
        <row r="825">
          <cell r="E825">
            <v>0</v>
          </cell>
          <cell r="L825">
            <v>2</v>
          </cell>
        </row>
        <row r="826">
          <cell r="E826">
            <v>0</v>
          </cell>
          <cell r="L826">
            <v>2</v>
          </cell>
        </row>
        <row r="827">
          <cell r="E827">
            <v>0</v>
          </cell>
          <cell r="L827">
            <v>2</v>
          </cell>
        </row>
        <row r="828">
          <cell r="E828">
            <v>0</v>
          </cell>
          <cell r="L828">
            <v>2</v>
          </cell>
        </row>
        <row r="829">
          <cell r="E829">
            <v>494.09315656960575</v>
          </cell>
          <cell r="L829">
            <v>5</v>
          </cell>
        </row>
        <row r="830">
          <cell r="E830">
            <v>18.587605973640102</v>
          </cell>
          <cell r="L830">
            <v>1</v>
          </cell>
        </row>
        <row r="831">
          <cell r="E831">
            <v>18.587605973640102</v>
          </cell>
          <cell r="L831">
            <v>1</v>
          </cell>
        </row>
        <row r="832">
          <cell r="E832">
            <v>19.90747248751487</v>
          </cell>
          <cell r="L832">
            <v>9</v>
          </cell>
        </row>
        <row r="833">
          <cell r="E833">
            <v>19.90747248751487</v>
          </cell>
          <cell r="L833">
            <v>9</v>
          </cell>
        </row>
        <row r="834">
          <cell r="E834">
            <v>0</v>
          </cell>
          <cell r="L834">
            <v>9</v>
          </cell>
        </row>
        <row r="835">
          <cell r="E835">
            <v>335.97732262763122</v>
          </cell>
          <cell r="L835">
            <v>11</v>
          </cell>
        </row>
        <row r="836">
          <cell r="E836">
            <v>0</v>
          </cell>
          <cell r="L836">
            <v>11</v>
          </cell>
        </row>
        <row r="837">
          <cell r="E837">
            <v>0</v>
          </cell>
          <cell r="L837">
            <v>11</v>
          </cell>
        </row>
        <row r="838">
          <cell r="E838">
            <v>0</v>
          </cell>
          <cell r="L838">
            <v>11</v>
          </cell>
        </row>
        <row r="839">
          <cell r="E839">
            <v>60.43835076031958</v>
          </cell>
          <cell r="L839">
            <v>6</v>
          </cell>
        </row>
        <row r="840">
          <cell r="E840">
            <v>240.65448797236567</v>
          </cell>
          <cell r="L840">
            <v>9</v>
          </cell>
        </row>
        <row r="841">
          <cell r="E841">
            <v>0</v>
          </cell>
          <cell r="L841">
            <v>9</v>
          </cell>
        </row>
        <row r="842">
          <cell r="E842">
            <v>0</v>
          </cell>
          <cell r="L842">
            <v>2</v>
          </cell>
        </row>
        <row r="843">
          <cell r="E843">
            <v>0</v>
          </cell>
          <cell r="L843">
            <v>1</v>
          </cell>
        </row>
        <row r="844">
          <cell r="E844">
            <v>0</v>
          </cell>
          <cell r="L844">
            <v>1</v>
          </cell>
        </row>
        <row r="845">
          <cell r="E845">
            <v>0</v>
          </cell>
          <cell r="L845">
            <v>1</v>
          </cell>
        </row>
        <row r="846">
          <cell r="E846">
            <v>0</v>
          </cell>
          <cell r="L846">
            <v>1</v>
          </cell>
        </row>
        <row r="847">
          <cell r="E847">
            <v>0</v>
          </cell>
          <cell r="L847">
            <v>1</v>
          </cell>
        </row>
        <row r="848">
          <cell r="E848">
            <v>0</v>
          </cell>
          <cell r="L848">
            <v>1</v>
          </cell>
        </row>
        <row r="849">
          <cell r="E849">
            <v>0</v>
          </cell>
          <cell r="L849">
            <v>1</v>
          </cell>
        </row>
        <row r="850">
          <cell r="E850">
            <v>0</v>
          </cell>
          <cell r="L850">
            <v>1</v>
          </cell>
        </row>
        <row r="851">
          <cell r="E851">
            <v>0</v>
          </cell>
          <cell r="L851">
            <v>1</v>
          </cell>
        </row>
        <row r="852">
          <cell r="E852">
            <v>-17.510000000000002</v>
          </cell>
          <cell r="L852">
            <v>1</v>
          </cell>
        </row>
        <row r="853">
          <cell r="E853">
            <v>0</v>
          </cell>
          <cell r="L853">
            <v>1</v>
          </cell>
        </row>
        <row r="854">
          <cell r="E854">
            <v>0</v>
          </cell>
          <cell r="L854">
            <v>1</v>
          </cell>
        </row>
        <row r="855">
          <cell r="E855">
            <v>0</v>
          </cell>
          <cell r="L855">
            <v>1</v>
          </cell>
        </row>
        <row r="856">
          <cell r="E856">
            <v>0</v>
          </cell>
          <cell r="L856">
            <v>1</v>
          </cell>
        </row>
        <row r="857">
          <cell r="E857">
            <v>0</v>
          </cell>
          <cell r="L857">
            <v>1</v>
          </cell>
        </row>
        <row r="858">
          <cell r="E858">
            <v>0</v>
          </cell>
          <cell r="L858">
            <v>1</v>
          </cell>
        </row>
        <row r="859">
          <cell r="E859">
            <v>0</v>
          </cell>
          <cell r="L859">
            <v>1</v>
          </cell>
        </row>
        <row r="860">
          <cell r="E860">
            <v>0</v>
          </cell>
          <cell r="L860">
            <v>1</v>
          </cell>
        </row>
        <row r="861">
          <cell r="E861">
            <v>0</v>
          </cell>
          <cell r="L861">
            <v>1</v>
          </cell>
        </row>
        <row r="862">
          <cell r="E862">
            <v>0</v>
          </cell>
          <cell r="L862">
            <v>1</v>
          </cell>
        </row>
        <row r="863">
          <cell r="E863">
            <v>0</v>
          </cell>
          <cell r="L863">
            <v>1</v>
          </cell>
        </row>
        <row r="864">
          <cell r="E864">
            <v>0</v>
          </cell>
          <cell r="L864">
            <v>1</v>
          </cell>
        </row>
        <row r="865">
          <cell r="E865">
            <v>0</v>
          </cell>
          <cell r="L865">
            <v>1</v>
          </cell>
        </row>
        <row r="866">
          <cell r="E866">
            <v>0</v>
          </cell>
          <cell r="L866">
            <v>1</v>
          </cell>
        </row>
        <row r="867">
          <cell r="E867">
            <v>0</v>
          </cell>
          <cell r="L867">
            <v>7</v>
          </cell>
        </row>
        <row r="868">
          <cell r="E868">
            <v>0</v>
          </cell>
          <cell r="L868">
            <v>7</v>
          </cell>
        </row>
        <row r="869">
          <cell r="E869">
            <v>0</v>
          </cell>
          <cell r="L869">
            <v>2</v>
          </cell>
        </row>
        <row r="870">
          <cell r="E870">
            <v>0</v>
          </cell>
          <cell r="L870">
            <v>2</v>
          </cell>
        </row>
        <row r="871">
          <cell r="E871">
            <v>0</v>
          </cell>
          <cell r="L871">
            <v>2</v>
          </cell>
        </row>
        <row r="872">
          <cell r="E872">
            <v>0</v>
          </cell>
          <cell r="L872">
            <v>2</v>
          </cell>
        </row>
        <row r="873">
          <cell r="E873">
            <v>0</v>
          </cell>
          <cell r="L873">
            <v>2</v>
          </cell>
        </row>
        <row r="874">
          <cell r="E874">
            <v>0</v>
          </cell>
          <cell r="L874">
            <v>2</v>
          </cell>
        </row>
        <row r="875">
          <cell r="E875">
            <v>0</v>
          </cell>
          <cell r="L875">
            <v>2</v>
          </cell>
        </row>
        <row r="876">
          <cell r="E876">
            <v>10.921258274594944</v>
          </cell>
          <cell r="L876">
            <v>2</v>
          </cell>
        </row>
        <row r="877">
          <cell r="E877">
            <v>0</v>
          </cell>
          <cell r="L877">
            <v>1</v>
          </cell>
        </row>
        <row r="878">
          <cell r="E878">
            <v>0</v>
          </cell>
          <cell r="L878">
            <v>1</v>
          </cell>
        </row>
        <row r="879">
          <cell r="E879">
            <v>0</v>
          </cell>
          <cell r="L879">
            <v>1</v>
          </cell>
        </row>
        <row r="880">
          <cell r="E880">
            <v>0</v>
          </cell>
          <cell r="L880">
            <v>1</v>
          </cell>
        </row>
        <row r="881">
          <cell r="E881">
            <v>0</v>
          </cell>
          <cell r="L881">
            <v>1</v>
          </cell>
        </row>
        <row r="882">
          <cell r="E882">
            <v>0</v>
          </cell>
          <cell r="L882">
            <v>1</v>
          </cell>
        </row>
        <row r="883">
          <cell r="E883">
            <v>0</v>
          </cell>
          <cell r="L883">
            <v>1</v>
          </cell>
        </row>
        <row r="884">
          <cell r="E884">
            <v>0</v>
          </cell>
          <cell r="L884">
            <v>1</v>
          </cell>
        </row>
        <row r="885">
          <cell r="E885">
            <v>0</v>
          </cell>
          <cell r="L885">
            <v>1</v>
          </cell>
        </row>
        <row r="886">
          <cell r="E886">
            <v>0</v>
          </cell>
          <cell r="L886">
            <v>1</v>
          </cell>
        </row>
        <row r="887">
          <cell r="E887">
            <v>0</v>
          </cell>
          <cell r="L887">
            <v>1</v>
          </cell>
        </row>
        <row r="888">
          <cell r="E888">
            <v>0</v>
          </cell>
          <cell r="L888">
            <v>2</v>
          </cell>
        </row>
        <row r="889">
          <cell r="E889">
            <v>0</v>
          </cell>
          <cell r="L889">
            <v>2</v>
          </cell>
        </row>
        <row r="890">
          <cell r="E890">
            <v>0</v>
          </cell>
          <cell r="L890">
            <v>2</v>
          </cell>
        </row>
        <row r="891">
          <cell r="E891">
            <v>0</v>
          </cell>
          <cell r="L891">
            <v>2</v>
          </cell>
        </row>
        <row r="892">
          <cell r="E892">
            <v>0</v>
          </cell>
          <cell r="L892">
            <v>2</v>
          </cell>
        </row>
        <row r="893">
          <cell r="E893">
            <v>0</v>
          </cell>
          <cell r="L893">
            <v>1</v>
          </cell>
        </row>
        <row r="894">
          <cell r="E894">
            <v>0</v>
          </cell>
          <cell r="L894">
            <v>8</v>
          </cell>
        </row>
        <row r="895">
          <cell r="E895">
            <v>0</v>
          </cell>
          <cell r="L895">
            <v>9</v>
          </cell>
        </row>
        <row r="896">
          <cell r="E896">
            <v>0</v>
          </cell>
          <cell r="L896">
            <v>1</v>
          </cell>
        </row>
        <row r="897">
          <cell r="E897">
            <v>0</v>
          </cell>
          <cell r="L897">
            <v>1</v>
          </cell>
        </row>
        <row r="898">
          <cell r="E898">
            <v>0</v>
          </cell>
          <cell r="L898">
            <v>2</v>
          </cell>
        </row>
        <row r="899">
          <cell r="E899">
            <v>0</v>
          </cell>
          <cell r="L899">
            <v>4</v>
          </cell>
        </row>
        <row r="900">
          <cell r="E900">
            <v>0</v>
          </cell>
          <cell r="L900">
            <v>9</v>
          </cell>
        </row>
        <row r="901">
          <cell r="E901">
            <v>0</v>
          </cell>
          <cell r="L901">
            <v>4</v>
          </cell>
        </row>
        <row r="902">
          <cell r="E902">
            <v>0</v>
          </cell>
          <cell r="L902">
            <v>8</v>
          </cell>
        </row>
        <row r="903">
          <cell r="E903">
            <v>0</v>
          </cell>
          <cell r="L903">
            <v>1</v>
          </cell>
        </row>
        <row r="904">
          <cell r="E904">
            <v>0</v>
          </cell>
          <cell r="L904">
            <v>1</v>
          </cell>
        </row>
        <row r="905">
          <cell r="E905">
            <v>16.071922634485841</v>
          </cell>
          <cell r="L905">
            <v>1</v>
          </cell>
        </row>
        <row r="906">
          <cell r="E906">
            <v>16.071922634485841</v>
          </cell>
          <cell r="L906">
            <v>1</v>
          </cell>
        </row>
        <row r="907">
          <cell r="E907">
            <v>0</v>
          </cell>
          <cell r="L907">
            <v>9</v>
          </cell>
        </row>
        <row r="908">
          <cell r="E908">
            <v>0</v>
          </cell>
          <cell r="L908">
            <v>1</v>
          </cell>
        </row>
        <row r="909">
          <cell r="E909">
            <v>0</v>
          </cell>
          <cell r="L909">
            <v>1</v>
          </cell>
        </row>
        <row r="910">
          <cell r="E910">
            <v>0</v>
          </cell>
          <cell r="L910">
            <v>2</v>
          </cell>
        </row>
        <row r="911">
          <cell r="E911">
            <v>0</v>
          </cell>
          <cell r="L911">
            <v>2</v>
          </cell>
        </row>
        <row r="912">
          <cell r="E912">
            <v>0</v>
          </cell>
          <cell r="L912">
            <v>2</v>
          </cell>
        </row>
        <row r="913">
          <cell r="E913">
            <v>0</v>
          </cell>
          <cell r="L913">
            <v>2</v>
          </cell>
        </row>
        <row r="914">
          <cell r="E914">
            <v>0</v>
          </cell>
          <cell r="L914">
            <v>2</v>
          </cell>
        </row>
        <row r="915">
          <cell r="E915">
            <v>0</v>
          </cell>
          <cell r="L915">
            <v>6</v>
          </cell>
        </row>
        <row r="916">
          <cell r="E916">
            <v>0</v>
          </cell>
          <cell r="L916">
            <v>2</v>
          </cell>
        </row>
        <row r="917">
          <cell r="E917">
            <v>0</v>
          </cell>
          <cell r="L917">
            <v>2</v>
          </cell>
        </row>
        <row r="918">
          <cell r="E918">
            <v>0</v>
          </cell>
          <cell r="L918">
            <v>2</v>
          </cell>
        </row>
        <row r="919">
          <cell r="E919">
            <v>0</v>
          </cell>
          <cell r="L919">
            <v>12</v>
          </cell>
        </row>
        <row r="920">
          <cell r="E920">
            <v>0</v>
          </cell>
          <cell r="L920">
            <v>3</v>
          </cell>
        </row>
        <row r="921">
          <cell r="E921">
            <v>0</v>
          </cell>
          <cell r="L921">
            <v>9</v>
          </cell>
        </row>
        <row r="922">
          <cell r="E922">
            <v>0</v>
          </cell>
          <cell r="L922">
            <v>9</v>
          </cell>
        </row>
        <row r="923">
          <cell r="E923">
            <v>0</v>
          </cell>
          <cell r="L923">
            <v>9</v>
          </cell>
        </row>
        <row r="924">
          <cell r="E924">
            <v>0</v>
          </cell>
          <cell r="L924">
            <v>9</v>
          </cell>
        </row>
        <row r="925">
          <cell r="E925">
            <v>0</v>
          </cell>
          <cell r="L925">
            <v>2</v>
          </cell>
        </row>
        <row r="926">
          <cell r="E926">
            <v>0</v>
          </cell>
          <cell r="L926">
            <v>11</v>
          </cell>
        </row>
        <row r="927">
          <cell r="E927">
            <v>0</v>
          </cell>
          <cell r="L927">
            <v>11</v>
          </cell>
        </row>
        <row r="928">
          <cell r="E928">
            <v>0</v>
          </cell>
          <cell r="L928">
            <v>11</v>
          </cell>
        </row>
        <row r="929">
          <cell r="E929">
            <v>0</v>
          </cell>
          <cell r="L929">
            <v>2</v>
          </cell>
        </row>
        <row r="930">
          <cell r="E930">
            <v>0</v>
          </cell>
          <cell r="L930">
            <v>1</v>
          </cell>
        </row>
        <row r="931">
          <cell r="E931">
            <v>0</v>
          </cell>
          <cell r="L931">
            <v>2</v>
          </cell>
        </row>
        <row r="932">
          <cell r="E932">
            <v>0</v>
          </cell>
          <cell r="L932">
            <v>2</v>
          </cell>
        </row>
        <row r="933">
          <cell r="E933">
            <v>0</v>
          </cell>
          <cell r="L933">
            <v>2</v>
          </cell>
        </row>
        <row r="934">
          <cell r="E934">
            <v>0</v>
          </cell>
          <cell r="L934">
            <v>2</v>
          </cell>
        </row>
        <row r="935">
          <cell r="E935">
            <v>0</v>
          </cell>
          <cell r="L935">
            <v>2</v>
          </cell>
        </row>
        <row r="936">
          <cell r="E936">
            <v>0</v>
          </cell>
          <cell r="L936">
            <v>2</v>
          </cell>
        </row>
        <row r="937">
          <cell r="E937">
            <v>0</v>
          </cell>
          <cell r="L937">
            <v>7</v>
          </cell>
        </row>
        <row r="938">
          <cell r="E938">
            <v>0</v>
          </cell>
          <cell r="L938">
            <v>7</v>
          </cell>
        </row>
        <row r="939">
          <cell r="E939">
            <v>0</v>
          </cell>
          <cell r="L939">
            <v>7</v>
          </cell>
        </row>
        <row r="940">
          <cell r="E940">
            <v>0</v>
          </cell>
          <cell r="L940">
            <v>5</v>
          </cell>
        </row>
        <row r="941">
          <cell r="E941">
            <v>0</v>
          </cell>
          <cell r="L941">
            <v>10</v>
          </cell>
        </row>
        <row r="942">
          <cell r="E942">
            <v>0</v>
          </cell>
          <cell r="L942">
            <v>1</v>
          </cell>
        </row>
        <row r="943">
          <cell r="E943">
            <v>0</v>
          </cell>
          <cell r="L943">
            <v>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ion Over the years"/>
      <sheetName val="Notes and Inputs"/>
      <sheetName val="1516 Neg Dem Node List"/>
      <sheetName val="Interconnector data"/>
      <sheetName val="1516 Gen Node list"/>
      <sheetName val="TEC Register Local Sub -ve Gen"/>
      <sheetName val="Embedded Register"/>
      <sheetName val="Generator mapped to Nodes"/>
      <sheetName val="Substation tariffs"/>
      <sheetName val="1718 Node List Contracted"/>
      <sheetName val="1617 Node List Contracted"/>
      <sheetName val="1819 Node List Contracted"/>
      <sheetName val="1920 Node List Contracted"/>
      <sheetName val="Date Data"/>
      <sheetName val="RPI"/>
      <sheetName val="Expansion constant"/>
      <sheetName val="Sheet1"/>
      <sheetName val="Demand &amp; Negative Demand"/>
      <sheetName val="offshore revenue"/>
      <sheetName val="Sheet2"/>
    </sheetNames>
    <sheetDataSet>
      <sheetData sheetId="0" refreshError="1"/>
      <sheetData sheetId="1" refreshError="1"/>
      <sheetData sheetId="2" refreshError="1"/>
      <sheetData sheetId="3" refreshError="1">
        <row r="6">
          <cell r="Z6">
            <v>295</v>
          </cell>
          <cell r="AE6" t="str">
            <v>AUCH20</v>
          </cell>
        </row>
        <row r="7">
          <cell r="Z7" t="str">
            <v/>
          </cell>
          <cell r="AE7" t="str">
            <v>AUCH20</v>
          </cell>
        </row>
        <row r="8">
          <cell r="Z8" t="str">
            <v/>
          </cell>
          <cell r="AE8" t="str">
            <v>CANT40</v>
          </cell>
        </row>
        <row r="9">
          <cell r="Z9">
            <v>1200</v>
          </cell>
          <cell r="AE9" t="str">
            <v>GRAI40</v>
          </cell>
        </row>
        <row r="10">
          <cell r="Z10">
            <v>500</v>
          </cell>
          <cell r="AE10" t="str">
            <v>CONQ40</v>
          </cell>
        </row>
        <row r="11">
          <cell r="Z11" t="str">
            <v/>
          </cell>
          <cell r="AE11" t="str">
            <v>FAWL40</v>
          </cell>
        </row>
        <row r="12">
          <cell r="Z12">
            <v>74</v>
          </cell>
          <cell r="AE12" t="str">
            <v>Embedded</v>
          </cell>
        </row>
        <row r="13">
          <cell r="Z13" t="str">
            <v/>
          </cell>
          <cell r="AE13" t="str">
            <v>PEHE40</v>
          </cell>
        </row>
        <row r="14">
          <cell r="Z14" t="str">
            <v/>
          </cell>
          <cell r="AE14" t="str">
            <v>BLYT4A</v>
          </cell>
        </row>
        <row r="15">
          <cell r="Z15">
            <v>2000</v>
          </cell>
          <cell r="AE15" t="str">
            <v>SELL40</v>
          </cell>
        </row>
        <row r="16">
          <cell r="Z16" t="str">
            <v/>
          </cell>
          <cell r="AE16" t="str">
            <v>SELL40</v>
          </cell>
        </row>
        <row r="17">
          <cell r="Z17" t="str">
            <v/>
          </cell>
          <cell r="AE17" t="str">
            <v>EXET40</v>
          </cell>
        </row>
        <row r="18">
          <cell r="Z18">
            <v>4069</v>
          </cell>
        </row>
        <row r="19">
          <cell r="Z19">
            <v>3995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Party"/>
      <sheetName val="Station"/>
      <sheetName val="TEC Changes"/>
      <sheetName val="rptTECJan 14"/>
      <sheetName val="Wider Tariffs"/>
      <sheetName val="Small Gens Tariff"/>
      <sheetName val="Local Cct Tariffs"/>
      <sheetName val="Local Subs Tariffs"/>
      <sheetName val="ETUoS Charge"/>
      <sheetName val="Generation"/>
      <sheetName val="Backing"/>
      <sheetName val="BCDO"/>
      <sheetName val="INPUT"/>
      <sheetName val="SAP_LU"/>
      <sheetName val="LU"/>
      <sheetName val="Analysis"/>
      <sheetName val="Single_Station"/>
      <sheetName val="Winners &amp; Losers"/>
      <sheetName val="2013-14 Calc"/>
      <sheetName val="2013-14 Model"/>
      <sheetName val="2013-14 Tariffs"/>
      <sheetName val="Rezoning Table"/>
      <sheetName val="Charge Changes 2013-14"/>
      <sheetName val="Sheet1"/>
      <sheetName val="Sheet2"/>
      <sheetName val="ETUoS - Dong"/>
      <sheetName val="Offshore Summary"/>
    </sheetNames>
    <sheetDataSet>
      <sheetData sheetId="0"/>
      <sheetData sheetId="1"/>
      <sheetData sheetId="2">
        <row r="5">
          <cell r="A5" t="str">
            <v>Aberthaw</v>
          </cell>
          <cell r="B5">
            <v>1620</v>
          </cell>
          <cell r="C5">
            <v>1620</v>
          </cell>
          <cell r="D5">
            <v>1620</v>
          </cell>
          <cell r="E5">
            <v>1620</v>
          </cell>
          <cell r="F5">
            <v>1620</v>
          </cell>
          <cell r="G5">
            <v>1620</v>
          </cell>
          <cell r="H5">
            <v>1620</v>
          </cell>
          <cell r="I5">
            <v>1620</v>
          </cell>
          <cell r="J5">
            <v>1620</v>
          </cell>
          <cell r="K5">
            <v>1620</v>
          </cell>
          <cell r="L5">
            <v>1620</v>
          </cell>
          <cell r="M5">
            <v>1620</v>
          </cell>
        </row>
        <row r="6">
          <cell r="A6" t="str">
            <v>A'Chruach</v>
          </cell>
          <cell r="B6">
            <v>0</v>
          </cell>
          <cell r="C6">
            <v>0</v>
          </cell>
          <cell r="D6">
            <v>0</v>
          </cell>
          <cell r="E6">
            <v>0</v>
          </cell>
          <cell r="F6">
            <v>0</v>
          </cell>
          <cell r="G6">
            <v>0</v>
          </cell>
          <cell r="H6">
            <v>0</v>
          </cell>
          <cell r="I6">
            <v>0</v>
          </cell>
          <cell r="J6">
            <v>0</v>
          </cell>
          <cell r="K6">
            <v>0</v>
          </cell>
          <cell r="L6">
            <v>0</v>
          </cell>
          <cell r="M6">
            <v>0</v>
          </cell>
        </row>
        <row r="7">
          <cell r="A7" t="str">
            <v>Aigas</v>
          </cell>
          <cell r="B7">
            <v>20</v>
          </cell>
          <cell r="C7">
            <v>20</v>
          </cell>
          <cell r="D7">
            <v>20</v>
          </cell>
          <cell r="E7">
            <v>20</v>
          </cell>
          <cell r="F7">
            <v>20</v>
          </cell>
          <cell r="G7">
            <v>20</v>
          </cell>
          <cell r="H7">
            <v>20</v>
          </cell>
          <cell r="I7">
            <v>20</v>
          </cell>
          <cell r="J7">
            <v>20</v>
          </cell>
          <cell r="K7">
            <v>20</v>
          </cell>
          <cell r="L7">
            <v>20</v>
          </cell>
          <cell r="M7">
            <v>20</v>
          </cell>
        </row>
        <row r="8">
          <cell r="A8" t="str">
            <v>An Suidhe</v>
          </cell>
          <cell r="B8">
            <v>20.7</v>
          </cell>
          <cell r="C8">
            <v>20.7</v>
          </cell>
          <cell r="D8">
            <v>20.7</v>
          </cell>
          <cell r="E8">
            <v>20.7</v>
          </cell>
          <cell r="F8">
            <v>20.7</v>
          </cell>
          <cell r="G8">
            <v>20.7</v>
          </cell>
          <cell r="H8">
            <v>20.7</v>
          </cell>
          <cell r="I8">
            <v>20.7</v>
          </cell>
          <cell r="J8">
            <v>20.7</v>
          </cell>
          <cell r="K8">
            <v>20.7</v>
          </cell>
          <cell r="L8">
            <v>20.7</v>
          </cell>
          <cell r="M8">
            <v>20.7</v>
          </cell>
        </row>
        <row r="9">
          <cell r="A9" t="str">
            <v>Arecleoch</v>
          </cell>
          <cell r="B9">
            <v>114</v>
          </cell>
          <cell r="C9">
            <v>114</v>
          </cell>
          <cell r="D9">
            <v>114</v>
          </cell>
          <cell r="E9">
            <v>114</v>
          </cell>
          <cell r="F9">
            <v>114</v>
          </cell>
          <cell r="G9">
            <v>114</v>
          </cell>
          <cell r="H9">
            <v>114</v>
          </cell>
          <cell r="I9">
            <v>114</v>
          </cell>
          <cell r="J9">
            <v>114</v>
          </cell>
          <cell r="K9">
            <v>114</v>
          </cell>
          <cell r="L9">
            <v>114</v>
          </cell>
          <cell r="M9">
            <v>114</v>
          </cell>
        </row>
        <row r="10">
          <cell r="A10" t="str">
            <v>Baglan Bay</v>
          </cell>
          <cell r="B10">
            <v>552</v>
          </cell>
          <cell r="C10">
            <v>552</v>
          </cell>
          <cell r="D10">
            <v>552</v>
          </cell>
          <cell r="E10">
            <v>552</v>
          </cell>
          <cell r="F10">
            <v>552</v>
          </cell>
          <cell r="G10">
            <v>552</v>
          </cell>
          <cell r="H10">
            <v>552</v>
          </cell>
          <cell r="I10">
            <v>552</v>
          </cell>
          <cell r="J10">
            <v>552</v>
          </cell>
          <cell r="K10">
            <v>552</v>
          </cell>
          <cell r="L10">
            <v>552</v>
          </cell>
          <cell r="M10">
            <v>552</v>
          </cell>
        </row>
        <row r="11">
          <cell r="A11" t="str">
            <v>Barking</v>
          </cell>
          <cell r="B11">
            <v>950</v>
          </cell>
          <cell r="C11">
            <v>950</v>
          </cell>
          <cell r="D11">
            <v>950</v>
          </cell>
          <cell r="E11">
            <v>950</v>
          </cell>
          <cell r="F11">
            <v>950</v>
          </cell>
          <cell r="G11">
            <v>950</v>
          </cell>
          <cell r="H11">
            <v>950</v>
          </cell>
          <cell r="I11">
            <v>950</v>
          </cell>
          <cell r="J11">
            <v>950</v>
          </cell>
          <cell r="K11">
            <v>950</v>
          </cell>
          <cell r="L11">
            <v>950</v>
          </cell>
          <cell r="M11">
            <v>950</v>
          </cell>
        </row>
        <row r="12">
          <cell r="A12" t="str">
            <v>Barrow</v>
          </cell>
          <cell r="B12">
            <v>90</v>
          </cell>
          <cell r="C12">
            <v>90</v>
          </cell>
          <cell r="D12">
            <v>90</v>
          </cell>
          <cell r="E12">
            <v>90</v>
          </cell>
          <cell r="F12">
            <v>90</v>
          </cell>
          <cell r="G12">
            <v>90</v>
          </cell>
          <cell r="H12">
            <v>90</v>
          </cell>
          <cell r="I12">
            <v>90</v>
          </cell>
          <cell r="J12">
            <v>90</v>
          </cell>
          <cell r="K12">
            <v>90</v>
          </cell>
          <cell r="L12">
            <v>90</v>
          </cell>
          <cell r="M12">
            <v>90</v>
          </cell>
        </row>
        <row r="13">
          <cell r="A13" t="str">
            <v>Barry</v>
          </cell>
          <cell r="B13">
            <v>142</v>
          </cell>
          <cell r="C13">
            <v>142</v>
          </cell>
          <cell r="D13">
            <v>142</v>
          </cell>
          <cell r="E13">
            <v>142</v>
          </cell>
          <cell r="F13">
            <v>142</v>
          </cell>
          <cell r="G13">
            <v>142</v>
          </cell>
          <cell r="H13">
            <v>142</v>
          </cell>
          <cell r="I13">
            <v>142</v>
          </cell>
          <cell r="J13">
            <v>142</v>
          </cell>
          <cell r="K13">
            <v>142</v>
          </cell>
          <cell r="L13">
            <v>142</v>
          </cell>
          <cell r="M13">
            <v>142</v>
          </cell>
        </row>
        <row r="14">
          <cell r="A14" t="str">
            <v>Black Law</v>
          </cell>
          <cell r="B14">
            <v>118</v>
          </cell>
          <cell r="C14">
            <v>118</v>
          </cell>
          <cell r="D14">
            <v>118</v>
          </cell>
          <cell r="E14">
            <v>118</v>
          </cell>
          <cell r="F14">
            <v>118</v>
          </cell>
          <cell r="G14">
            <v>118</v>
          </cell>
          <cell r="H14">
            <v>118</v>
          </cell>
          <cell r="I14">
            <v>118</v>
          </cell>
          <cell r="J14">
            <v>118</v>
          </cell>
          <cell r="K14">
            <v>118</v>
          </cell>
          <cell r="L14">
            <v>118</v>
          </cell>
          <cell r="M14">
            <v>118</v>
          </cell>
        </row>
        <row r="15">
          <cell r="A15" t="str">
            <v>Brimsdown</v>
          </cell>
          <cell r="B15">
            <v>408</v>
          </cell>
          <cell r="C15">
            <v>408</v>
          </cell>
          <cell r="D15">
            <v>408</v>
          </cell>
          <cell r="E15">
            <v>408</v>
          </cell>
          <cell r="F15">
            <v>408</v>
          </cell>
          <cell r="G15">
            <v>408</v>
          </cell>
          <cell r="H15">
            <v>408</v>
          </cell>
          <cell r="I15">
            <v>408</v>
          </cell>
          <cell r="J15">
            <v>408</v>
          </cell>
          <cell r="K15">
            <v>408</v>
          </cell>
          <cell r="L15">
            <v>408</v>
          </cell>
          <cell r="M15">
            <v>408</v>
          </cell>
        </row>
        <row r="16">
          <cell r="A16" t="str">
            <v>Carraig Gheal</v>
          </cell>
          <cell r="B16">
            <v>46</v>
          </cell>
          <cell r="C16">
            <v>46</v>
          </cell>
          <cell r="D16">
            <v>46</v>
          </cell>
          <cell r="E16">
            <v>46</v>
          </cell>
          <cell r="F16">
            <v>46</v>
          </cell>
          <cell r="G16">
            <v>46</v>
          </cell>
          <cell r="H16">
            <v>46</v>
          </cell>
          <cell r="I16">
            <v>46</v>
          </cell>
          <cell r="J16">
            <v>46</v>
          </cell>
          <cell r="K16">
            <v>46</v>
          </cell>
          <cell r="L16">
            <v>46</v>
          </cell>
          <cell r="M16">
            <v>46</v>
          </cell>
        </row>
        <row r="17">
          <cell r="A17" t="str">
            <v>Carrington</v>
          </cell>
          <cell r="B17">
            <v>0</v>
          </cell>
          <cell r="C17">
            <v>0</v>
          </cell>
          <cell r="D17">
            <v>0</v>
          </cell>
          <cell r="E17">
            <v>0</v>
          </cell>
          <cell r="F17">
            <v>0</v>
          </cell>
          <cell r="G17">
            <v>0</v>
          </cell>
          <cell r="H17">
            <v>0</v>
          </cell>
          <cell r="I17">
            <v>0</v>
          </cell>
          <cell r="J17">
            <v>0</v>
          </cell>
          <cell r="K17">
            <v>0</v>
          </cell>
          <cell r="L17">
            <v>0</v>
          </cell>
          <cell r="M17">
            <v>0</v>
          </cell>
        </row>
        <row r="18">
          <cell r="A18" t="str">
            <v>Clunie</v>
          </cell>
          <cell r="B18">
            <v>61.2</v>
          </cell>
          <cell r="C18">
            <v>61.2</v>
          </cell>
          <cell r="D18">
            <v>61.2</v>
          </cell>
          <cell r="E18">
            <v>61.2</v>
          </cell>
          <cell r="F18">
            <v>61.2</v>
          </cell>
          <cell r="G18">
            <v>61.2</v>
          </cell>
          <cell r="H18">
            <v>61.2</v>
          </cell>
          <cell r="I18">
            <v>61.2</v>
          </cell>
          <cell r="J18">
            <v>61.2</v>
          </cell>
          <cell r="K18">
            <v>61.2</v>
          </cell>
          <cell r="L18">
            <v>61.2</v>
          </cell>
          <cell r="M18">
            <v>61.2</v>
          </cell>
        </row>
        <row r="19">
          <cell r="A19" t="str">
            <v>Clyde (North)</v>
          </cell>
          <cell r="B19">
            <v>220.8</v>
          </cell>
          <cell r="C19">
            <v>220.8</v>
          </cell>
          <cell r="D19">
            <v>220.8</v>
          </cell>
          <cell r="E19">
            <v>220.8</v>
          </cell>
          <cell r="F19">
            <v>220.8</v>
          </cell>
          <cell r="G19">
            <v>220.8</v>
          </cell>
          <cell r="H19">
            <v>220.8</v>
          </cell>
          <cell r="I19">
            <v>220.8</v>
          </cell>
          <cell r="J19">
            <v>220.8</v>
          </cell>
          <cell r="K19">
            <v>220.8</v>
          </cell>
          <cell r="L19">
            <v>220.8</v>
          </cell>
          <cell r="M19">
            <v>220.8</v>
          </cell>
        </row>
        <row r="20">
          <cell r="A20" t="str">
            <v>Clyde (South)</v>
          </cell>
          <cell r="B20">
            <v>128.80000000000001</v>
          </cell>
          <cell r="C20">
            <v>128.80000000000001</v>
          </cell>
          <cell r="D20">
            <v>128.80000000000001</v>
          </cell>
          <cell r="E20">
            <v>128.80000000000001</v>
          </cell>
          <cell r="F20">
            <v>128.80000000000001</v>
          </cell>
          <cell r="G20">
            <v>128.80000000000001</v>
          </cell>
          <cell r="H20">
            <v>128.80000000000001</v>
          </cell>
          <cell r="I20">
            <v>128.80000000000001</v>
          </cell>
          <cell r="J20">
            <v>128.80000000000001</v>
          </cell>
          <cell r="K20">
            <v>128.80000000000001</v>
          </cell>
          <cell r="L20">
            <v>128.80000000000001</v>
          </cell>
          <cell r="M20">
            <v>128.80000000000001</v>
          </cell>
        </row>
        <row r="21">
          <cell r="A21" t="str">
            <v>Cockenzie</v>
          </cell>
          <cell r="B21">
            <v>0</v>
          </cell>
          <cell r="C21">
            <v>0</v>
          </cell>
          <cell r="D21">
            <v>0</v>
          </cell>
          <cell r="E21">
            <v>0</v>
          </cell>
          <cell r="F21">
            <v>0</v>
          </cell>
          <cell r="G21">
            <v>0</v>
          </cell>
          <cell r="H21">
            <v>0</v>
          </cell>
          <cell r="I21">
            <v>0</v>
          </cell>
          <cell r="J21">
            <v>0</v>
          </cell>
          <cell r="K21">
            <v>0</v>
          </cell>
          <cell r="L21">
            <v>0</v>
          </cell>
          <cell r="M21">
            <v>0</v>
          </cell>
        </row>
        <row r="22">
          <cell r="A22" t="str">
            <v>Connahs Quay</v>
          </cell>
          <cell r="B22">
            <v>1380</v>
          </cell>
          <cell r="C22">
            <v>1380</v>
          </cell>
          <cell r="D22">
            <v>1380</v>
          </cell>
          <cell r="E22">
            <v>1380</v>
          </cell>
          <cell r="F22">
            <v>1380</v>
          </cell>
          <cell r="G22">
            <v>1380</v>
          </cell>
          <cell r="H22">
            <v>1380</v>
          </cell>
          <cell r="I22">
            <v>1380</v>
          </cell>
          <cell r="J22">
            <v>1380</v>
          </cell>
          <cell r="K22">
            <v>1380</v>
          </cell>
          <cell r="L22">
            <v>1380</v>
          </cell>
          <cell r="M22">
            <v>1380</v>
          </cell>
        </row>
        <row r="23">
          <cell r="A23" t="str">
            <v>Corby</v>
          </cell>
          <cell r="B23">
            <v>401</v>
          </cell>
          <cell r="C23">
            <v>401</v>
          </cell>
          <cell r="D23">
            <v>401</v>
          </cell>
          <cell r="E23">
            <v>401</v>
          </cell>
          <cell r="F23">
            <v>401</v>
          </cell>
          <cell r="G23">
            <v>401</v>
          </cell>
          <cell r="H23">
            <v>401</v>
          </cell>
          <cell r="I23">
            <v>401</v>
          </cell>
          <cell r="J23">
            <v>401</v>
          </cell>
          <cell r="K23">
            <v>401</v>
          </cell>
          <cell r="L23">
            <v>401</v>
          </cell>
          <cell r="M23">
            <v>401</v>
          </cell>
        </row>
        <row r="24">
          <cell r="A24" t="str">
            <v>Coryton</v>
          </cell>
          <cell r="B24">
            <v>800</v>
          </cell>
          <cell r="C24">
            <v>800</v>
          </cell>
          <cell r="D24">
            <v>800</v>
          </cell>
          <cell r="E24">
            <v>800</v>
          </cell>
          <cell r="F24">
            <v>800</v>
          </cell>
          <cell r="G24">
            <v>800</v>
          </cell>
          <cell r="H24">
            <v>800</v>
          </cell>
          <cell r="I24">
            <v>800</v>
          </cell>
          <cell r="J24">
            <v>800</v>
          </cell>
          <cell r="K24">
            <v>800</v>
          </cell>
          <cell r="L24">
            <v>800</v>
          </cell>
          <cell r="M24">
            <v>800</v>
          </cell>
        </row>
        <row r="25">
          <cell r="A25" t="str">
            <v>Cottam</v>
          </cell>
          <cell r="B25">
            <v>2000</v>
          </cell>
          <cell r="C25">
            <v>2000</v>
          </cell>
          <cell r="D25">
            <v>2000</v>
          </cell>
          <cell r="E25">
            <v>2000</v>
          </cell>
          <cell r="F25">
            <v>2000</v>
          </cell>
          <cell r="G25">
            <v>2000</v>
          </cell>
          <cell r="H25">
            <v>2000</v>
          </cell>
          <cell r="I25">
            <v>2000</v>
          </cell>
          <cell r="J25">
            <v>2000</v>
          </cell>
          <cell r="K25">
            <v>2000</v>
          </cell>
          <cell r="L25">
            <v>2000</v>
          </cell>
          <cell r="M25">
            <v>2000</v>
          </cell>
        </row>
        <row r="26">
          <cell r="A26" t="str">
            <v>Cottam Development Centre</v>
          </cell>
          <cell r="B26">
            <v>395</v>
          </cell>
          <cell r="C26">
            <v>395</v>
          </cell>
          <cell r="D26">
            <v>395</v>
          </cell>
          <cell r="E26">
            <v>395</v>
          </cell>
          <cell r="F26">
            <v>395</v>
          </cell>
          <cell r="G26">
            <v>395</v>
          </cell>
          <cell r="H26">
            <v>395</v>
          </cell>
          <cell r="I26">
            <v>395</v>
          </cell>
          <cell r="J26">
            <v>395</v>
          </cell>
          <cell r="K26">
            <v>395</v>
          </cell>
          <cell r="L26">
            <v>395</v>
          </cell>
          <cell r="M26">
            <v>395</v>
          </cell>
        </row>
        <row r="27">
          <cell r="A27" t="str">
            <v>Cowes</v>
          </cell>
          <cell r="B27">
            <v>0</v>
          </cell>
          <cell r="C27">
            <v>0</v>
          </cell>
          <cell r="D27">
            <v>0</v>
          </cell>
          <cell r="E27">
            <v>0</v>
          </cell>
          <cell r="F27">
            <v>0</v>
          </cell>
          <cell r="G27">
            <v>0</v>
          </cell>
          <cell r="H27">
            <v>0</v>
          </cell>
          <cell r="I27">
            <v>0</v>
          </cell>
          <cell r="J27">
            <v>0</v>
          </cell>
          <cell r="K27">
            <v>0</v>
          </cell>
          <cell r="L27">
            <v>0</v>
          </cell>
          <cell r="M27">
            <v>0</v>
          </cell>
        </row>
        <row r="28">
          <cell r="A28" t="str">
            <v>Cruachan</v>
          </cell>
          <cell r="B28">
            <v>440</v>
          </cell>
          <cell r="C28">
            <v>440</v>
          </cell>
          <cell r="D28">
            <v>440</v>
          </cell>
          <cell r="E28">
            <v>440</v>
          </cell>
          <cell r="F28">
            <v>440</v>
          </cell>
          <cell r="G28">
            <v>440</v>
          </cell>
          <cell r="H28">
            <v>440</v>
          </cell>
          <cell r="I28">
            <v>440</v>
          </cell>
          <cell r="J28">
            <v>440</v>
          </cell>
          <cell r="K28">
            <v>440</v>
          </cell>
          <cell r="L28">
            <v>440</v>
          </cell>
          <cell r="M28">
            <v>440</v>
          </cell>
        </row>
        <row r="29">
          <cell r="A29" t="str">
            <v>Crystal Rig</v>
          </cell>
          <cell r="B29">
            <v>138</v>
          </cell>
          <cell r="C29">
            <v>138</v>
          </cell>
          <cell r="D29">
            <v>138</v>
          </cell>
          <cell r="E29">
            <v>138</v>
          </cell>
          <cell r="F29">
            <v>138</v>
          </cell>
          <cell r="G29">
            <v>138</v>
          </cell>
          <cell r="H29">
            <v>138</v>
          </cell>
          <cell r="I29">
            <v>138</v>
          </cell>
          <cell r="J29">
            <v>138</v>
          </cell>
          <cell r="K29">
            <v>138</v>
          </cell>
          <cell r="L29">
            <v>138</v>
          </cell>
          <cell r="M29">
            <v>138</v>
          </cell>
        </row>
        <row r="30">
          <cell r="A30" t="str">
            <v>Culligran</v>
          </cell>
          <cell r="B30">
            <v>19.100000000000001</v>
          </cell>
          <cell r="C30">
            <v>19.100000000000001</v>
          </cell>
          <cell r="D30">
            <v>19.100000000000001</v>
          </cell>
          <cell r="E30">
            <v>19.100000000000001</v>
          </cell>
          <cell r="F30">
            <v>19.100000000000001</v>
          </cell>
          <cell r="G30">
            <v>19.100000000000001</v>
          </cell>
          <cell r="H30">
            <v>19.100000000000001</v>
          </cell>
          <cell r="I30">
            <v>19.100000000000001</v>
          </cell>
          <cell r="J30">
            <v>19.100000000000001</v>
          </cell>
          <cell r="K30">
            <v>19.100000000000001</v>
          </cell>
          <cell r="L30">
            <v>19.100000000000001</v>
          </cell>
          <cell r="M30">
            <v>19.100000000000001</v>
          </cell>
        </row>
        <row r="31">
          <cell r="A31" t="str">
            <v>Damhead Creek</v>
          </cell>
          <cell r="B31">
            <v>805</v>
          </cell>
          <cell r="C31">
            <v>805</v>
          </cell>
          <cell r="D31">
            <v>805</v>
          </cell>
          <cell r="E31">
            <v>805</v>
          </cell>
          <cell r="F31">
            <v>805</v>
          </cell>
          <cell r="G31">
            <v>805</v>
          </cell>
          <cell r="H31">
            <v>805</v>
          </cell>
          <cell r="I31">
            <v>805</v>
          </cell>
          <cell r="J31">
            <v>805</v>
          </cell>
          <cell r="K31">
            <v>805</v>
          </cell>
          <cell r="L31">
            <v>805</v>
          </cell>
          <cell r="M31">
            <v>805</v>
          </cell>
        </row>
        <row r="32">
          <cell r="A32" t="str">
            <v>Deanie</v>
          </cell>
          <cell r="B32">
            <v>38</v>
          </cell>
          <cell r="C32">
            <v>38</v>
          </cell>
          <cell r="D32">
            <v>38</v>
          </cell>
          <cell r="E32">
            <v>38</v>
          </cell>
          <cell r="F32">
            <v>38</v>
          </cell>
          <cell r="G32">
            <v>38</v>
          </cell>
          <cell r="H32">
            <v>38</v>
          </cell>
          <cell r="I32">
            <v>38</v>
          </cell>
          <cell r="J32">
            <v>38</v>
          </cell>
          <cell r="K32">
            <v>38</v>
          </cell>
          <cell r="L32">
            <v>38</v>
          </cell>
          <cell r="M32">
            <v>38</v>
          </cell>
        </row>
        <row r="33">
          <cell r="A33" t="str">
            <v>Deeside</v>
          </cell>
          <cell r="B33">
            <v>515</v>
          </cell>
          <cell r="C33">
            <v>515</v>
          </cell>
          <cell r="D33">
            <v>515</v>
          </cell>
          <cell r="E33">
            <v>515</v>
          </cell>
          <cell r="F33">
            <v>515</v>
          </cell>
          <cell r="G33">
            <v>515</v>
          </cell>
          <cell r="H33">
            <v>515</v>
          </cell>
          <cell r="I33">
            <v>515</v>
          </cell>
          <cell r="J33">
            <v>515</v>
          </cell>
          <cell r="K33">
            <v>515</v>
          </cell>
          <cell r="L33">
            <v>515</v>
          </cell>
          <cell r="M33">
            <v>515</v>
          </cell>
        </row>
        <row r="34">
          <cell r="A34" t="str">
            <v>Dersalloch</v>
          </cell>
          <cell r="B34">
            <v>0</v>
          </cell>
          <cell r="C34">
            <v>0</v>
          </cell>
          <cell r="D34">
            <v>0</v>
          </cell>
          <cell r="E34">
            <v>0</v>
          </cell>
          <cell r="F34">
            <v>0</v>
          </cell>
          <cell r="G34">
            <v>0</v>
          </cell>
          <cell r="H34">
            <v>0</v>
          </cell>
          <cell r="I34">
            <v>0</v>
          </cell>
          <cell r="J34">
            <v>0</v>
          </cell>
          <cell r="K34">
            <v>0</v>
          </cell>
          <cell r="L34">
            <v>0</v>
          </cell>
          <cell r="M34">
            <v>0</v>
          </cell>
        </row>
        <row r="35">
          <cell r="A35" t="str">
            <v>Derwent</v>
          </cell>
          <cell r="B35">
            <v>0</v>
          </cell>
          <cell r="C35">
            <v>0</v>
          </cell>
          <cell r="D35">
            <v>0</v>
          </cell>
          <cell r="E35">
            <v>0</v>
          </cell>
          <cell r="F35">
            <v>0</v>
          </cell>
          <cell r="G35">
            <v>0</v>
          </cell>
          <cell r="H35">
            <v>0</v>
          </cell>
          <cell r="I35">
            <v>0</v>
          </cell>
          <cell r="J35">
            <v>0</v>
          </cell>
          <cell r="K35">
            <v>0</v>
          </cell>
          <cell r="L35">
            <v>0</v>
          </cell>
          <cell r="M35">
            <v>0</v>
          </cell>
        </row>
        <row r="36">
          <cell r="A36" t="str">
            <v>Didcot</v>
          </cell>
          <cell r="B36">
            <v>0</v>
          </cell>
          <cell r="C36">
            <v>0</v>
          </cell>
          <cell r="D36">
            <v>0</v>
          </cell>
          <cell r="E36">
            <v>0</v>
          </cell>
          <cell r="F36">
            <v>0</v>
          </cell>
          <cell r="G36">
            <v>0</v>
          </cell>
          <cell r="H36">
            <v>0</v>
          </cell>
          <cell r="I36">
            <v>0</v>
          </cell>
          <cell r="J36">
            <v>0</v>
          </cell>
          <cell r="K36">
            <v>0</v>
          </cell>
          <cell r="L36">
            <v>0</v>
          </cell>
          <cell r="M36">
            <v>0</v>
          </cell>
        </row>
        <row r="37">
          <cell r="A37" t="str">
            <v>Didcot B</v>
          </cell>
          <cell r="B37">
            <v>1550</v>
          </cell>
          <cell r="C37">
            <v>1550</v>
          </cell>
          <cell r="D37">
            <v>1550</v>
          </cell>
          <cell r="E37">
            <v>1550</v>
          </cell>
          <cell r="F37">
            <v>1550</v>
          </cell>
          <cell r="G37">
            <v>1550</v>
          </cell>
          <cell r="H37">
            <v>1550</v>
          </cell>
          <cell r="I37">
            <v>1550</v>
          </cell>
          <cell r="J37">
            <v>1550</v>
          </cell>
          <cell r="K37">
            <v>1550</v>
          </cell>
          <cell r="L37">
            <v>1550</v>
          </cell>
          <cell r="M37">
            <v>1550</v>
          </cell>
        </row>
        <row r="38">
          <cell r="A38" t="str">
            <v>Didcot GTs</v>
          </cell>
          <cell r="B38">
            <v>99.9</v>
          </cell>
          <cell r="C38">
            <v>99.9</v>
          </cell>
          <cell r="D38">
            <v>99.9</v>
          </cell>
          <cell r="E38">
            <v>99.9</v>
          </cell>
          <cell r="F38">
            <v>99.9</v>
          </cell>
          <cell r="G38">
            <v>99.9</v>
          </cell>
          <cell r="H38">
            <v>99.9</v>
          </cell>
          <cell r="I38">
            <v>99.9</v>
          </cell>
          <cell r="J38">
            <v>99.9</v>
          </cell>
          <cell r="K38">
            <v>99.9</v>
          </cell>
          <cell r="L38">
            <v>99.9</v>
          </cell>
          <cell r="M38">
            <v>99.9</v>
          </cell>
        </row>
        <row r="39">
          <cell r="A39" t="str">
            <v>Dinorwig</v>
          </cell>
          <cell r="B39">
            <v>1644</v>
          </cell>
          <cell r="C39">
            <v>1644</v>
          </cell>
          <cell r="D39">
            <v>1644</v>
          </cell>
          <cell r="E39">
            <v>1644</v>
          </cell>
          <cell r="F39">
            <v>1644</v>
          </cell>
          <cell r="G39">
            <v>1644</v>
          </cell>
          <cell r="H39">
            <v>1644</v>
          </cell>
          <cell r="I39">
            <v>1644</v>
          </cell>
          <cell r="J39">
            <v>1644</v>
          </cell>
          <cell r="K39">
            <v>1644</v>
          </cell>
          <cell r="L39">
            <v>1644</v>
          </cell>
          <cell r="M39">
            <v>1644</v>
          </cell>
        </row>
        <row r="40">
          <cell r="A40" t="str">
            <v>Drax</v>
          </cell>
          <cell r="B40">
            <v>3906</v>
          </cell>
          <cell r="C40">
            <v>3906</v>
          </cell>
          <cell r="D40">
            <v>3906</v>
          </cell>
          <cell r="E40">
            <v>3906</v>
          </cell>
          <cell r="F40">
            <v>3906</v>
          </cell>
          <cell r="G40">
            <v>3906</v>
          </cell>
          <cell r="H40">
            <v>3906</v>
          </cell>
          <cell r="I40">
            <v>3906</v>
          </cell>
          <cell r="J40">
            <v>3906</v>
          </cell>
          <cell r="K40">
            <v>3906</v>
          </cell>
          <cell r="L40">
            <v>3906</v>
          </cell>
          <cell r="M40">
            <v>3906</v>
          </cell>
        </row>
        <row r="41">
          <cell r="A41" t="str">
            <v>Dungeness B</v>
          </cell>
          <cell r="B41">
            <v>1081</v>
          </cell>
          <cell r="C41">
            <v>1081</v>
          </cell>
          <cell r="D41">
            <v>1081</v>
          </cell>
          <cell r="E41">
            <v>1081</v>
          </cell>
          <cell r="F41">
            <v>1081</v>
          </cell>
          <cell r="G41">
            <v>1081</v>
          </cell>
          <cell r="H41">
            <v>1081</v>
          </cell>
          <cell r="I41">
            <v>1081</v>
          </cell>
          <cell r="J41">
            <v>1081</v>
          </cell>
          <cell r="K41">
            <v>1081</v>
          </cell>
          <cell r="L41">
            <v>1081</v>
          </cell>
          <cell r="M41">
            <v>1081</v>
          </cell>
        </row>
        <row r="42">
          <cell r="A42" t="str">
            <v>Dunlaw Extension</v>
          </cell>
          <cell r="B42">
            <v>29.75</v>
          </cell>
          <cell r="C42">
            <v>29.75</v>
          </cell>
          <cell r="D42">
            <v>29.75</v>
          </cell>
          <cell r="E42">
            <v>29.75</v>
          </cell>
          <cell r="F42">
            <v>29.75</v>
          </cell>
          <cell r="G42">
            <v>29.75</v>
          </cell>
          <cell r="H42">
            <v>29.75</v>
          </cell>
          <cell r="I42">
            <v>29.75</v>
          </cell>
          <cell r="J42">
            <v>29.75</v>
          </cell>
          <cell r="K42">
            <v>29.75</v>
          </cell>
          <cell r="L42">
            <v>29.75</v>
          </cell>
          <cell r="M42">
            <v>29.75</v>
          </cell>
        </row>
        <row r="43">
          <cell r="A43" t="str">
            <v>Edinbane Wind</v>
          </cell>
          <cell r="B43">
            <v>41.4</v>
          </cell>
          <cell r="C43">
            <v>41.4</v>
          </cell>
          <cell r="D43">
            <v>41.4</v>
          </cell>
          <cell r="E43">
            <v>41.4</v>
          </cell>
          <cell r="F43">
            <v>41.4</v>
          </cell>
          <cell r="G43">
            <v>41.4</v>
          </cell>
          <cell r="H43">
            <v>41.4</v>
          </cell>
          <cell r="I43">
            <v>41.4</v>
          </cell>
          <cell r="J43">
            <v>41.4</v>
          </cell>
          <cell r="K43">
            <v>41.4</v>
          </cell>
          <cell r="L43">
            <v>41.4</v>
          </cell>
          <cell r="M43">
            <v>41.4</v>
          </cell>
        </row>
        <row r="44">
          <cell r="A44" t="str">
            <v>Eggborough</v>
          </cell>
          <cell r="B44">
            <v>1940</v>
          </cell>
          <cell r="C44">
            <v>1940</v>
          </cell>
          <cell r="D44">
            <v>1940</v>
          </cell>
          <cell r="E44">
            <v>1940</v>
          </cell>
          <cell r="F44">
            <v>1940</v>
          </cell>
          <cell r="G44">
            <v>1940</v>
          </cell>
          <cell r="H44">
            <v>1940</v>
          </cell>
          <cell r="I44">
            <v>1940</v>
          </cell>
          <cell r="J44">
            <v>1940</v>
          </cell>
          <cell r="K44">
            <v>1940</v>
          </cell>
          <cell r="L44">
            <v>1940</v>
          </cell>
          <cell r="M44">
            <v>1940</v>
          </cell>
        </row>
        <row r="45">
          <cell r="A45" t="str">
            <v>Errochty</v>
          </cell>
          <cell r="B45">
            <v>75</v>
          </cell>
          <cell r="C45">
            <v>75</v>
          </cell>
          <cell r="D45">
            <v>75</v>
          </cell>
          <cell r="E45">
            <v>75</v>
          </cell>
          <cell r="F45">
            <v>75</v>
          </cell>
          <cell r="G45">
            <v>75</v>
          </cell>
          <cell r="H45">
            <v>75</v>
          </cell>
          <cell r="I45">
            <v>75</v>
          </cell>
          <cell r="J45">
            <v>75</v>
          </cell>
          <cell r="K45">
            <v>75</v>
          </cell>
          <cell r="L45">
            <v>75</v>
          </cell>
          <cell r="M45">
            <v>75</v>
          </cell>
        </row>
        <row r="46">
          <cell r="A46" t="str">
            <v>Ewe Hill</v>
          </cell>
          <cell r="B46">
            <v>0</v>
          </cell>
          <cell r="C46">
            <v>0</v>
          </cell>
          <cell r="D46">
            <v>0</v>
          </cell>
          <cell r="E46">
            <v>0</v>
          </cell>
          <cell r="F46">
            <v>0</v>
          </cell>
          <cell r="G46">
            <v>0</v>
          </cell>
          <cell r="H46">
            <v>0</v>
          </cell>
          <cell r="I46">
            <v>0</v>
          </cell>
          <cell r="J46">
            <v>0</v>
          </cell>
          <cell r="K46">
            <v>0</v>
          </cell>
          <cell r="L46">
            <v>0</v>
          </cell>
          <cell r="M46">
            <v>0</v>
          </cell>
        </row>
        <row r="47">
          <cell r="A47" t="str">
            <v>Fallago</v>
          </cell>
          <cell r="B47">
            <v>144</v>
          </cell>
          <cell r="C47">
            <v>144</v>
          </cell>
          <cell r="D47">
            <v>144</v>
          </cell>
          <cell r="E47">
            <v>144</v>
          </cell>
          <cell r="F47">
            <v>144</v>
          </cell>
          <cell r="G47">
            <v>144</v>
          </cell>
          <cell r="H47">
            <v>144</v>
          </cell>
          <cell r="I47">
            <v>144</v>
          </cell>
          <cell r="J47">
            <v>144</v>
          </cell>
          <cell r="K47">
            <v>144</v>
          </cell>
          <cell r="L47">
            <v>144</v>
          </cell>
          <cell r="M47">
            <v>144</v>
          </cell>
        </row>
        <row r="48">
          <cell r="A48" t="str">
            <v>Farr Windfarm</v>
          </cell>
          <cell r="B48">
            <v>92</v>
          </cell>
          <cell r="C48">
            <v>92</v>
          </cell>
          <cell r="D48">
            <v>92</v>
          </cell>
          <cell r="E48">
            <v>92</v>
          </cell>
          <cell r="F48">
            <v>92</v>
          </cell>
          <cell r="G48">
            <v>92</v>
          </cell>
          <cell r="H48">
            <v>92</v>
          </cell>
          <cell r="I48">
            <v>92</v>
          </cell>
          <cell r="J48">
            <v>92</v>
          </cell>
          <cell r="K48">
            <v>92</v>
          </cell>
          <cell r="L48">
            <v>92</v>
          </cell>
          <cell r="M48">
            <v>92</v>
          </cell>
        </row>
        <row r="49">
          <cell r="A49" t="str">
            <v>Fasnakyle G1 &amp; G3</v>
          </cell>
          <cell r="B49">
            <v>46</v>
          </cell>
          <cell r="C49">
            <v>46</v>
          </cell>
          <cell r="D49">
            <v>46</v>
          </cell>
          <cell r="E49">
            <v>46</v>
          </cell>
          <cell r="F49">
            <v>46</v>
          </cell>
          <cell r="G49">
            <v>46</v>
          </cell>
          <cell r="H49">
            <v>46</v>
          </cell>
          <cell r="I49">
            <v>46</v>
          </cell>
          <cell r="J49">
            <v>46</v>
          </cell>
          <cell r="K49">
            <v>46</v>
          </cell>
          <cell r="L49">
            <v>46</v>
          </cell>
          <cell r="M49">
            <v>46</v>
          </cell>
        </row>
        <row r="50">
          <cell r="A50" t="str">
            <v>Fawley</v>
          </cell>
          <cell r="B50">
            <v>75</v>
          </cell>
          <cell r="C50">
            <v>75</v>
          </cell>
          <cell r="D50">
            <v>75</v>
          </cell>
          <cell r="E50">
            <v>75</v>
          </cell>
          <cell r="F50">
            <v>75</v>
          </cell>
          <cell r="G50">
            <v>75</v>
          </cell>
          <cell r="H50">
            <v>75</v>
          </cell>
          <cell r="I50">
            <v>75</v>
          </cell>
          <cell r="J50">
            <v>75</v>
          </cell>
          <cell r="K50">
            <v>75</v>
          </cell>
          <cell r="L50">
            <v>75</v>
          </cell>
          <cell r="M50">
            <v>75</v>
          </cell>
        </row>
        <row r="51">
          <cell r="A51" t="str">
            <v>Fawley CHP</v>
          </cell>
          <cell r="B51">
            <v>158</v>
          </cell>
          <cell r="C51">
            <v>158</v>
          </cell>
          <cell r="D51">
            <v>158</v>
          </cell>
          <cell r="E51">
            <v>158</v>
          </cell>
          <cell r="F51">
            <v>158</v>
          </cell>
          <cell r="G51">
            <v>158</v>
          </cell>
          <cell r="H51">
            <v>158</v>
          </cell>
          <cell r="I51">
            <v>158</v>
          </cell>
          <cell r="J51">
            <v>158</v>
          </cell>
          <cell r="K51">
            <v>158</v>
          </cell>
          <cell r="L51">
            <v>158</v>
          </cell>
          <cell r="M51">
            <v>158</v>
          </cell>
        </row>
        <row r="52">
          <cell r="A52" t="str">
            <v>Ferrybridge B</v>
          </cell>
          <cell r="B52">
            <v>1014</v>
          </cell>
          <cell r="C52">
            <v>1014</v>
          </cell>
          <cell r="D52">
            <v>1014</v>
          </cell>
          <cell r="E52">
            <v>1014</v>
          </cell>
          <cell r="F52">
            <v>1014</v>
          </cell>
          <cell r="G52">
            <v>1014</v>
          </cell>
          <cell r="H52">
            <v>1014</v>
          </cell>
          <cell r="I52">
            <v>1014</v>
          </cell>
          <cell r="J52">
            <v>1014</v>
          </cell>
          <cell r="K52">
            <v>1014</v>
          </cell>
          <cell r="L52">
            <v>1014</v>
          </cell>
          <cell r="M52">
            <v>1014</v>
          </cell>
        </row>
        <row r="53">
          <cell r="A53" t="str">
            <v>Ffestiniog</v>
          </cell>
          <cell r="B53">
            <v>360</v>
          </cell>
          <cell r="C53">
            <v>360</v>
          </cell>
          <cell r="D53">
            <v>360</v>
          </cell>
          <cell r="E53">
            <v>360</v>
          </cell>
          <cell r="F53">
            <v>360</v>
          </cell>
          <cell r="G53">
            <v>360</v>
          </cell>
          <cell r="H53">
            <v>360</v>
          </cell>
          <cell r="I53">
            <v>360</v>
          </cell>
          <cell r="J53">
            <v>360</v>
          </cell>
          <cell r="K53">
            <v>360</v>
          </cell>
          <cell r="L53">
            <v>360</v>
          </cell>
          <cell r="M53">
            <v>360</v>
          </cell>
        </row>
        <row r="54">
          <cell r="A54" t="str">
            <v>Fiddlers Ferry</v>
          </cell>
          <cell r="B54">
            <v>1987</v>
          </cell>
          <cell r="C54">
            <v>1987</v>
          </cell>
          <cell r="D54">
            <v>1987</v>
          </cell>
          <cell r="E54">
            <v>1987</v>
          </cell>
          <cell r="F54">
            <v>1987</v>
          </cell>
          <cell r="G54">
            <v>1987</v>
          </cell>
          <cell r="H54">
            <v>1987</v>
          </cell>
          <cell r="I54">
            <v>1987</v>
          </cell>
          <cell r="J54">
            <v>1987</v>
          </cell>
          <cell r="K54">
            <v>1987</v>
          </cell>
          <cell r="L54">
            <v>1987</v>
          </cell>
          <cell r="M54">
            <v>1987</v>
          </cell>
        </row>
        <row r="55">
          <cell r="A55" t="str">
            <v>Fife</v>
          </cell>
          <cell r="B55">
            <v>0</v>
          </cell>
          <cell r="C55">
            <v>0</v>
          </cell>
          <cell r="D55">
            <v>0</v>
          </cell>
          <cell r="E55">
            <v>0</v>
          </cell>
          <cell r="F55">
            <v>0</v>
          </cell>
          <cell r="G55">
            <v>0</v>
          </cell>
          <cell r="H55">
            <v>0</v>
          </cell>
          <cell r="I55">
            <v>0</v>
          </cell>
          <cell r="J55">
            <v>0</v>
          </cell>
          <cell r="K55">
            <v>0</v>
          </cell>
          <cell r="L55">
            <v>0</v>
          </cell>
          <cell r="M55">
            <v>0</v>
          </cell>
        </row>
        <row r="56">
          <cell r="A56" t="str">
            <v>Finlarig</v>
          </cell>
          <cell r="B56">
            <v>16.5</v>
          </cell>
          <cell r="C56">
            <v>16.5</v>
          </cell>
          <cell r="D56">
            <v>16.5</v>
          </cell>
          <cell r="E56">
            <v>16.5</v>
          </cell>
          <cell r="F56">
            <v>16.5</v>
          </cell>
          <cell r="G56">
            <v>16.5</v>
          </cell>
          <cell r="H56">
            <v>16.5</v>
          </cell>
          <cell r="I56">
            <v>16.5</v>
          </cell>
          <cell r="J56">
            <v>16.5</v>
          </cell>
          <cell r="K56">
            <v>16.5</v>
          </cell>
          <cell r="L56">
            <v>16.5</v>
          </cell>
          <cell r="M56">
            <v>16.5</v>
          </cell>
        </row>
        <row r="57">
          <cell r="A57" t="str">
            <v>Foyers</v>
          </cell>
          <cell r="B57">
            <v>300</v>
          </cell>
          <cell r="C57">
            <v>300</v>
          </cell>
          <cell r="D57">
            <v>300</v>
          </cell>
          <cell r="E57">
            <v>300</v>
          </cell>
          <cell r="F57">
            <v>300</v>
          </cell>
          <cell r="G57">
            <v>300</v>
          </cell>
          <cell r="H57">
            <v>300</v>
          </cell>
          <cell r="I57">
            <v>300</v>
          </cell>
          <cell r="J57">
            <v>300</v>
          </cell>
          <cell r="K57">
            <v>300</v>
          </cell>
          <cell r="L57">
            <v>300</v>
          </cell>
          <cell r="M57">
            <v>300</v>
          </cell>
        </row>
        <row r="58">
          <cell r="A58" t="str">
            <v>Glandford Brigg</v>
          </cell>
          <cell r="B58">
            <v>155</v>
          </cell>
          <cell r="C58">
            <v>155</v>
          </cell>
          <cell r="D58">
            <v>155</v>
          </cell>
          <cell r="E58">
            <v>155</v>
          </cell>
          <cell r="F58">
            <v>155</v>
          </cell>
          <cell r="G58">
            <v>155</v>
          </cell>
          <cell r="H58">
            <v>155</v>
          </cell>
          <cell r="I58">
            <v>155</v>
          </cell>
          <cell r="J58">
            <v>155</v>
          </cell>
          <cell r="K58">
            <v>155</v>
          </cell>
          <cell r="L58">
            <v>155</v>
          </cell>
          <cell r="M58">
            <v>155</v>
          </cell>
        </row>
        <row r="59">
          <cell r="A59" t="str">
            <v>Glendoe</v>
          </cell>
          <cell r="B59">
            <v>99.9</v>
          </cell>
          <cell r="C59">
            <v>99.9</v>
          </cell>
          <cell r="D59">
            <v>99.9</v>
          </cell>
          <cell r="E59">
            <v>99.9</v>
          </cell>
          <cell r="F59">
            <v>99.9</v>
          </cell>
          <cell r="G59">
            <v>99.9</v>
          </cell>
          <cell r="H59">
            <v>99.9</v>
          </cell>
          <cell r="I59">
            <v>99.9</v>
          </cell>
          <cell r="J59">
            <v>99.9</v>
          </cell>
          <cell r="K59">
            <v>99.9</v>
          </cell>
          <cell r="L59">
            <v>99.9</v>
          </cell>
          <cell r="M59">
            <v>99.9</v>
          </cell>
        </row>
        <row r="60">
          <cell r="A60" t="str">
            <v>Glenmoriston</v>
          </cell>
          <cell r="B60">
            <v>37</v>
          </cell>
          <cell r="C60">
            <v>37</v>
          </cell>
          <cell r="D60">
            <v>37</v>
          </cell>
          <cell r="E60">
            <v>37</v>
          </cell>
          <cell r="F60">
            <v>37</v>
          </cell>
          <cell r="G60">
            <v>37</v>
          </cell>
          <cell r="H60">
            <v>37</v>
          </cell>
          <cell r="I60">
            <v>37</v>
          </cell>
          <cell r="J60">
            <v>37</v>
          </cell>
          <cell r="K60">
            <v>37</v>
          </cell>
          <cell r="L60">
            <v>37</v>
          </cell>
          <cell r="M60">
            <v>37</v>
          </cell>
        </row>
        <row r="61">
          <cell r="A61" t="str">
            <v>Gordonbush</v>
          </cell>
          <cell r="B61">
            <v>70</v>
          </cell>
          <cell r="C61">
            <v>70</v>
          </cell>
          <cell r="D61">
            <v>70</v>
          </cell>
          <cell r="E61">
            <v>70</v>
          </cell>
          <cell r="F61">
            <v>70</v>
          </cell>
          <cell r="G61">
            <v>70</v>
          </cell>
          <cell r="H61">
            <v>70</v>
          </cell>
          <cell r="I61">
            <v>70</v>
          </cell>
          <cell r="J61">
            <v>70</v>
          </cell>
          <cell r="K61">
            <v>70</v>
          </cell>
          <cell r="L61">
            <v>70</v>
          </cell>
          <cell r="M61">
            <v>70</v>
          </cell>
        </row>
        <row r="62">
          <cell r="A62" t="str">
            <v>Grain</v>
          </cell>
          <cell r="B62">
            <v>1524</v>
          </cell>
          <cell r="C62">
            <v>1524</v>
          </cell>
          <cell r="D62">
            <v>1524</v>
          </cell>
          <cell r="E62">
            <v>1524</v>
          </cell>
          <cell r="F62">
            <v>1524</v>
          </cell>
          <cell r="G62">
            <v>1524</v>
          </cell>
          <cell r="H62">
            <v>1524</v>
          </cell>
          <cell r="I62">
            <v>1524</v>
          </cell>
          <cell r="J62">
            <v>1524</v>
          </cell>
          <cell r="K62">
            <v>1524</v>
          </cell>
          <cell r="L62">
            <v>1524</v>
          </cell>
          <cell r="M62">
            <v>1524</v>
          </cell>
        </row>
        <row r="63">
          <cell r="A63" t="str">
            <v>Grangemouth</v>
          </cell>
          <cell r="B63">
            <v>120</v>
          </cell>
          <cell r="C63">
            <v>120</v>
          </cell>
          <cell r="D63">
            <v>120</v>
          </cell>
          <cell r="E63">
            <v>120</v>
          </cell>
          <cell r="F63">
            <v>120</v>
          </cell>
          <cell r="G63">
            <v>120</v>
          </cell>
          <cell r="H63">
            <v>120</v>
          </cell>
          <cell r="I63">
            <v>120</v>
          </cell>
          <cell r="J63">
            <v>120</v>
          </cell>
          <cell r="K63">
            <v>120</v>
          </cell>
          <cell r="L63">
            <v>120</v>
          </cell>
          <cell r="M63">
            <v>120</v>
          </cell>
        </row>
        <row r="64">
          <cell r="A64" t="str">
            <v>Great Yarmouth</v>
          </cell>
          <cell r="B64">
            <v>405</v>
          </cell>
          <cell r="C64">
            <v>405</v>
          </cell>
          <cell r="D64">
            <v>405</v>
          </cell>
          <cell r="E64">
            <v>405</v>
          </cell>
          <cell r="F64">
            <v>405</v>
          </cell>
          <cell r="G64">
            <v>405</v>
          </cell>
          <cell r="H64">
            <v>405</v>
          </cell>
          <cell r="I64">
            <v>405</v>
          </cell>
          <cell r="J64">
            <v>405</v>
          </cell>
          <cell r="K64">
            <v>405</v>
          </cell>
          <cell r="L64">
            <v>405</v>
          </cell>
          <cell r="M64">
            <v>405</v>
          </cell>
        </row>
        <row r="65">
          <cell r="A65" t="str">
            <v>Greater Gabbard</v>
          </cell>
          <cell r="B65">
            <v>500</v>
          </cell>
          <cell r="C65">
            <v>500</v>
          </cell>
          <cell r="D65">
            <v>500</v>
          </cell>
          <cell r="E65">
            <v>500</v>
          </cell>
          <cell r="F65">
            <v>500</v>
          </cell>
          <cell r="G65">
            <v>500</v>
          </cell>
          <cell r="H65">
            <v>500</v>
          </cell>
          <cell r="I65">
            <v>500</v>
          </cell>
          <cell r="J65">
            <v>500</v>
          </cell>
          <cell r="K65">
            <v>500</v>
          </cell>
          <cell r="L65">
            <v>500</v>
          </cell>
          <cell r="M65">
            <v>500</v>
          </cell>
        </row>
        <row r="66">
          <cell r="A66" t="str">
            <v>Griffin Wind Farm</v>
          </cell>
          <cell r="B66">
            <v>188.6</v>
          </cell>
          <cell r="C66">
            <v>188.6</v>
          </cell>
          <cell r="D66">
            <v>188.6</v>
          </cell>
          <cell r="E66">
            <v>188.6</v>
          </cell>
          <cell r="F66">
            <v>188.6</v>
          </cell>
          <cell r="G66">
            <v>188.6</v>
          </cell>
          <cell r="H66">
            <v>188.6</v>
          </cell>
          <cell r="I66">
            <v>188.6</v>
          </cell>
          <cell r="J66">
            <v>188.6</v>
          </cell>
          <cell r="K66">
            <v>188.6</v>
          </cell>
          <cell r="L66">
            <v>188.6</v>
          </cell>
          <cell r="M66">
            <v>188.6</v>
          </cell>
        </row>
        <row r="67">
          <cell r="A67" t="str">
            <v>Gunfleet Sands I</v>
          </cell>
          <cell r="B67">
            <v>99.9</v>
          </cell>
          <cell r="C67">
            <v>99.9</v>
          </cell>
          <cell r="D67">
            <v>99.9</v>
          </cell>
          <cell r="E67">
            <v>99.9</v>
          </cell>
          <cell r="F67">
            <v>99.9</v>
          </cell>
          <cell r="G67">
            <v>99.9</v>
          </cell>
          <cell r="H67">
            <v>99.9</v>
          </cell>
          <cell r="I67">
            <v>99.9</v>
          </cell>
          <cell r="J67">
            <v>99.9</v>
          </cell>
          <cell r="K67">
            <v>99.9</v>
          </cell>
          <cell r="L67">
            <v>99.9</v>
          </cell>
          <cell r="M67">
            <v>99.9</v>
          </cell>
        </row>
        <row r="68">
          <cell r="A68" t="str">
            <v>Gunfleet Sands II</v>
          </cell>
          <cell r="B68">
            <v>64</v>
          </cell>
          <cell r="C68">
            <v>64</v>
          </cell>
          <cell r="D68">
            <v>64</v>
          </cell>
          <cell r="E68">
            <v>64</v>
          </cell>
          <cell r="F68">
            <v>64</v>
          </cell>
          <cell r="G68">
            <v>64</v>
          </cell>
          <cell r="H68">
            <v>64</v>
          </cell>
          <cell r="I68">
            <v>64</v>
          </cell>
          <cell r="J68">
            <v>64</v>
          </cell>
          <cell r="K68">
            <v>64</v>
          </cell>
          <cell r="L68">
            <v>64</v>
          </cell>
          <cell r="M68">
            <v>64</v>
          </cell>
        </row>
        <row r="69">
          <cell r="A69" t="str">
            <v>Gwynt y Mor</v>
          </cell>
          <cell r="B69">
            <v>565</v>
          </cell>
          <cell r="C69">
            <v>565</v>
          </cell>
          <cell r="D69">
            <v>565</v>
          </cell>
          <cell r="E69">
            <v>565</v>
          </cell>
          <cell r="F69">
            <v>565</v>
          </cell>
          <cell r="G69">
            <v>565</v>
          </cell>
          <cell r="H69">
            <v>565</v>
          </cell>
          <cell r="I69">
            <v>565</v>
          </cell>
          <cell r="J69">
            <v>565</v>
          </cell>
          <cell r="K69">
            <v>565</v>
          </cell>
          <cell r="L69">
            <v>565</v>
          </cell>
          <cell r="M69">
            <v>565</v>
          </cell>
        </row>
        <row r="70">
          <cell r="A70" t="str">
            <v>Hadyard Hill</v>
          </cell>
          <cell r="B70">
            <v>117</v>
          </cell>
          <cell r="C70">
            <v>117</v>
          </cell>
          <cell r="D70">
            <v>117</v>
          </cell>
          <cell r="E70">
            <v>117</v>
          </cell>
          <cell r="F70">
            <v>117</v>
          </cell>
          <cell r="G70">
            <v>117</v>
          </cell>
          <cell r="H70">
            <v>117</v>
          </cell>
          <cell r="I70">
            <v>117</v>
          </cell>
          <cell r="J70">
            <v>117</v>
          </cell>
          <cell r="K70">
            <v>117</v>
          </cell>
          <cell r="L70">
            <v>117</v>
          </cell>
          <cell r="M70">
            <v>117</v>
          </cell>
        </row>
        <row r="71">
          <cell r="A71" t="str">
            <v>Harestanes</v>
          </cell>
          <cell r="B71">
            <v>126</v>
          </cell>
          <cell r="C71">
            <v>126</v>
          </cell>
          <cell r="D71">
            <v>126</v>
          </cell>
          <cell r="E71">
            <v>126</v>
          </cell>
          <cell r="F71">
            <v>126</v>
          </cell>
          <cell r="G71">
            <v>126</v>
          </cell>
          <cell r="H71">
            <v>126</v>
          </cell>
          <cell r="I71">
            <v>126</v>
          </cell>
          <cell r="J71">
            <v>126</v>
          </cell>
          <cell r="K71">
            <v>126</v>
          </cell>
          <cell r="L71">
            <v>126</v>
          </cell>
          <cell r="M71">
            <v>126</v>
          </cell>
        </row>
        <row r="72">
          <cell r="A72" t="str">
            <v>Hartlepool</v>
          </cell>
          <cell r="B72">
            <v>1207</v>
          </cell>
          <cell r="C72">
            <v>1207</v>
          </cell>
          <cell r="D72">
            <v>1207</v>
          </cell>
          <cell r="E72">
            <v>1207</v>
          </cell>
          <cell r="F72">
            <v>1207</v>
          </cell>
          <cell r="G72">
            <v>1207</v>
          </cell>
          <cell r="H72">
            <v>1207</v>
          </cell>
          <cell r="I72">
            <v>1207</v>
          </cell>
          <cell r="J72">
            <v>1207</v>
          </cell>
          <cell r="K72">
            <v>1207</v>
          </cell>
          <cell r="L72">
            <v>1207</v>
          </cell>
          <cell r="M72">
            <v>1207</v>
          </cell>
        </row>
        <row r="73">
          <cell r="A73" t="str">
            <v>Heysham</v>
          </cell>
          <cell r="B73">
            <v>2433</v>
          </cell>
          <cell r="C73">
            <v>2433</v>
          </cell>
          <cell r="D73">
            <v>2433</v>
          </cell>
          <cell r="E73">
            <v>2433</v>
          </cell>
          <cell r="F73">
            <v>2433</v>
          </cell>
          <cell r="G73">
            <v>2433</v>
          </cell>
          <cell r="H73">
            <v>2433</v>
          </cell>
          <cell r="I73">
            <v>2433</v>
          </cell>
          <cell r="J73">
            <v>2433</v>
          </cell>
          <cell r="K73">
            <v>2433</v>
          </cell>
          <cell r="L73">
            <v>2433</v>
          </cell>
          <cell r="M73">
            <v>2433</v>
          </cell>
        </row>
        <row r="74">
          <cell r="A74" t="str">
            <v>Hinkley Point B</v>
          </cell>
          <cell r="B74">
            <v>1261</v>
          </cell>
          <cell r="C74">
            <v>1261</v>
          </cell>
          <cell r="D74">
            <v>1261</v>
          </cell>
          <cell r="E74">
            <v>1261</v>
          </cell>
          <cell r="F74">
            <v>1261</v>
          </cell>
          <cell r="G74">
            <v>1261</v>
          </cell>
          <cell r="H74">
            <v>1261</v>
          </cell>
          <cell r="I74">
            <v>1261</v>
          </cell>
          <cell r="J74">
            <v>1261</v>
          </cell>
          <cell r="K74">
            <v>1261</v>
          </cell>
          <cell r="L74">
            <v>1261</v>
          </cell>
          <cell r="M74">
            <v>1261</v>
          </cell>
        </row>
        <row r="75">
          <cell r="A75" t="str">
            <v>Humber Gateway</v>
          </cell>
          <cell r="B75">
            <v>0</v>
          </cell>
          <cell r="C75">
            <v>220</v>
          </cell>
          <cell r="D75">
            <v>220</v>
          </cell>
          <cell r="E75">
            <v>220</v>
          </cell>
          <cell r="F75">
            <v>220</v>
          </cell>
          <cell r="G75">
            <v>220</v>
          </cell>
          <cell r="H75">
            <v>220</v>
          </cell>
          <cell r="I75">
            <v>220</v>
          </cell>
          <cell r="J75">
            <v>220</v>
          </cell>
          <cell r="K75">
            <v>220</v>
          </cell>
          <cell r="L75">
            <v>220</v>
          </cell>
          <cell r="M75">
            <v>220</v>
          </cell>
        </row>
        <row r="76">
          <cell r="A76" t="str">
            <v>Hunterston</v>
          </cell>
          <cell r="B76">
            <v>1074</v>
          </cell>
          <cell r="C76">
            <v>1074</v>
          </cell>
          <cell r="D76">
            <v>1074</v>
          </cell>
          <cell r="E76">
            <v>1074</v>
          </cell>
          <cell r="F76">
            <v>1074</v>
          </cell>
          <cell r="G76">
            <v>1074</v>
          </cell>
          <cell r="H76">
            <v>1074</v>
          </cell>
          <cell r="I76">
            <v>1074</v>
          </cell>
          <cell r="J76">
            <v>1074</v>
          </cell>
          <cell r="K76">
            <v>1074</v>
          </cell>
          <cell r="L76">
            <v>1074</v>
          </cell>
          <cell r="M76">
            <v>1074</v>
          </cell>
        </row>
        <row r="77">
          <cell r="A77" t="str">
            <v>Immingham</v>
          </cell>
          <cell r="B77">
            <v>1218</v>
          </cell>
          <cell r="C77">
            <v>1218</v>
          </cell>
          <cell r="D77">
            <v>1218</v>
          </cell>
          <cell r="E77">
            <v>1218</v>
          </cell>
          <cell r="F77">
            <v>1218</v>
          </cell>
          <cell r="G77">
            <v>1218</v>
          </cell>
          <cell r="H77">
            <v>1218</v>
          </cell>
          <cell r="I77">
            <v>1218</v>
          </cell>
          <cell r="J77">
            <v>1218</v>
          </cell>
          <cell r="K77">
            <v>1218</v>
          </cell>
          <cell r="L77">
            <v>1218</v>
          </cell>
          <cell r="M77">
            <v>1218</v>
          </cell>
        </row>
        <row r="78">
          <cell r="A78" t="str">
            <v>Indian Queens</v>
          </cell>
          <cell r="B78">
            <v>140</v>
          </cell>
          <cell r="C78">
            <v>140</v>
          </cell>
          <cell r="D78">
            <v>140</v>
          </cell>
          <cell r="E78">
            <v>140</v>
          </cell>
          <cell r="F78">
            <v>140</v>
          </cell>
          <cell r="G78">
            <v>140</v>
          </cell>
          <cell r="H78">
            <v>140</v>
          </cell>
          <cell r="I78">
            <v>140</v>
          </cell>
          <cell r="J78">
            <v>140</v>
          </cell>
          <cell r="K78">
            <v>140</v>
          </cell>
          <cell r="L78">
            <v>140</v>
          </cell>
          <cell r="M78">
            <v>140</v>
          </cell>
        </row>
        <row r="79">
          <cell r="A79" t="str">
            <v>Invergarry</v>
          </cell>
          <cell r="B79">
            <v>20</v>
          </cell>
          <cell r="C79">
            <v>20</v>
          </cell>
          <cell r="D79">
            <v>20</v>
          </cell>
          <cell r="E79">
            <v>20</v>
          </cell>
          <cell r="F79">
            <v>20</v>
          </cell>
          <cell r="G79">
            <v>20</v>
          </cell>
          <cell r="H79">
            <v>20</v>
          </cell>
          <cell r="I79">
            <v>20</v>
          </cell>
          <cell r="J79">
            <v>20</v>
          </cell>
          <cell r="K79">
            <v>20</v>
          </cell>
          <cell r="L79">
            <v>20</v>
          </cell>
          <cell r="M79">
            <v>20</v>
          </cell>
        </row>
        <row r="80">
          <cell r="A80" t="str">
            <v>Ironbridge</v>
          </cell>
          <cell r="B80">
            <v>680</v>
          </cell>
          <cell r="C80">
            <v>680</v>
          </cell>
          <cell r="D80">
            <v>680</v>
          </cell>
          <cell r="E80">
            <v>680</v>
          </cell>
          <cell r="F80">
            <v>680</v>
          </cell>
          <cell r="G80">
            <v>680</v>
          </cell>
          <cell r="H80">
            <v>680</v>
          </cell>
          <cell r="I80">
            <v>680</v>
          </cell>
          <cell r="J80">
            <v>680</v>
          </cell>
          <cell r="K80">
            <v>680</v>
          </cell>
          <cell r="L80">
            <v>680</v>
          </cell>
          <cell r="M80">
            <v>680</v>
          </cell>
        </row>
        <row r="81">
          <cell r="A81" t="str">
            <v>Keadby</v>
          </cell>
          <cell r="B81">
            <v>735</v>
          </cell>
          <cell r="C81">
            <v>0</v>
          </cell>
          <cell r="D81">
            <v>0</v>
          </cell>
          <cell r="E81">
            <v>0</v>
          </cell>
          <cell r="F81">
            <v>0</v>
          </cell>
          <cell r="G81">
            <v>0</v>
          </cell>
          <cell r="H81">
            <v>0</v>
          </cell>
          <cell r="I81">
            <v>0</v>
          </cell>
          <cell r="J81">
            <v>0</v>
          </cell>
          <cell r="K81">
            <v>0</v>
          </cell>
          <cell r="L81">
            <v>0</v>
          </cell>
          <cell r="M81">
            <v>0</v>
          </cell>
        </row>
        <row r="82">
          <cell r="A82" t="str">
            <v>Kilbraur</v>
          </cell>
          <cell r="B82">
            <v>67</v>
          </cell>
          <cell r="C82">
            <v>67</v>
          </cell>
          <cell r="D82">
            <v>67</v>
          </cell>
          <cell r="E82">
            <v>67</v>
          </cell>
          <cell r="F82">
            <v>67</v>
          </cell>
          <cell r="G82">
            <v>67</v>
          </cell>
          <cell r="H82">
            <v>67</v>
          </cell>
          <cell r="I82">
            <v>67</v>
          </cell>
          <cell r="J82">
            <v>67</v>
          </cell>
          <cell r="K82">
            <v>67</v>
          </cell>
          <cell r="L82">
            <v>67</v>
          </cell>
          <cell r="M82">
            <v>67</v>
          </cell>
        </row>
        <row r="83">
          <cell r="A83" t="str">
            <v>Killingholme (NP)</v>
          </cell>
          <cell r="B83">
            <v>665</v>
          </cell>
          <cell r="C83">
            <v>665</v>
          </cell>
          <cell r="D83">
            <v>665</v>
          </cell>
          <cell r="E83">
            <v>665</v>
          </cell>
          <cell r="F83">
            <v>665</v>
          </cell>
          <cell r="G83">
            <v>665</v>
          </cell>
          <cell r="H83">
            <v>665</v>
          </cell>
          <cell r="I83">
            <v>665</v>
          </cell>
          <cell r="J83">
            <v>665</v>
          </cell>
          <cell r="K83">
            <v>665</v>
          </cell>
          <cell r="L83">
            <v>665</v>
          </cell>
          <cell r="M83">
            <v>665</v>
          </cell>
        </row>
        <row r="84">
          <cell r="A84" t="str">
            <v>Killingholme (Powergen)</v>
          </cell>
          <cell r="B84">
            <v>900</v>
          </cell>
          <cell r="C84">
            <v>900</v>
          </cell>
          <cell r="D84">
            <v>900</v>
          </cell>
          <cell r="E84">
            <v>900</v>
          </cell>
          <cell r="F84">
            <v>900</v>
          </cell>
          <cell r="G84">
            <v>900</v>
          </cell>
          <cell r="H84">
            <v>900</v>
          </cell>
          <cell r="I84">
            <v>900</v>
          </cell>
          <cell r="J84">
            <v>900</v>
          </cell>
          <cell r="K84">
            <v>900</v>
          </cell>
          <cell r="L84">
            <v>900</v>
          </cell>
          <cell r="M84">
            <v>900</v>
          </cell>
        </row>
        <row r="85">
          <cell r="A85" t="str">
            <v>Kilmorack</v>
          </cell>
          <cell r="B85">
            <v>20</v>
          </cell>
          <cell r="C85">
            <v>20</v>
          </cell>
          <cell r="D85">
            <v>20</v>
          </cell>
          <cell r="E85">
            <v>20</v>
          </cell>
          <cell r="F85">
            <v>20</v>
          </cell>
          <cell r="G85">
            <v>20</v>
          </cell>
          <cell r="H85">
            <v>20</v>
          </cell>
          <cell r="I85">
            <v>20</v>
          </cell>
          <cell r="J85">
            <v>20</v>
          </cell>
          <cell r="K85">
            <v>20</v>
          </cell>
          <cell r="L85">
            <v>20</v>
          </cell>
          <cell r="M85">
            <v>20</v>
          </cell>
        </row>
        <row r="86">
          <cell r="A86" t="str">
            <v>Kingsnorth</v>
          </cell>
          <cell r="B86">
            <v>0</v>
          </cell>
          <cell r="C86">
            <v>0</v>
          </cell>
          <cell r="D86">
            <v>0</v>
          </cell>
          <cell r="E86">
            <v>0</v>
          </cell>
          <cell r="F86">
            <v>0</v>
          </cell>
          <cell r="G86">
            <v>0</v>
          </cell>
          <cell r="H86">
            <v>0</v>
          </cell>
          <cell r="I86">
            <v>0</v>
          </cell>
          <cell r="J86">
            <v>0</v>
          </cell>
          <cell r="K86">
            <v>0</v>
          </cell>
          <cell r="L86">
            <v>0</v>
          </cell>
          <cell r="M86">
            <v>0</v>
          </cell>
        </row>
        <row r="87">
          <cell r="A87" t="str">
            <v>Langage</v>
          </cell>
          <cell r="B87">
            <v>905</v>
          </cell>
          <cell r="C87">
            <v>905</v>
          </cell>
          <cell r="D87">
            <v>905</v>
          </cell>
          <cell r="E87">
            <v>905</v>
          </cell>
          <cell r="F87">
            <v>905</v>
          </cell>
          <cell r="G87">
            <v>905</v>
          </cell>
          <cell r="H87">
            <v>905</v>
          </cell>
          <cell r="I87">
            <v>905</v>
          </cell>
          <cell r="J87">
            <v>905</v>
          </cell>
          <cell r="K87">
            <v>905</v>
          </cell>
          <cell r="L87">
            <v>905</v>
          </cell>
          <cell r="M87">
            <v>905</v>
          </cell>
        </row>
        <row r="88">
          <cell r="A88" t="str">
            <v>Lincs Wind Farm</v>
          </cell>
          <cell r="B88">
            <v>250</v>
          </cell>
          <cell r="C88">
            <v>250</v>
          </cell>
          <cell r="D88">
            <v>250</v>
          </cell>
          <cell r="E88">
            <v>250</v>
          </cell>
          <cell r="F88">
            <v>250</v>
          </cell>
          <cell r="G88">
            <v>250</v>
          </cell>
          <cell r="H88">
            <v>250</v>
          </cell>
          <cell r="I88">
            <v>250</v>
          </cell>
          <cell r="J88">
            <v>250</v>
          </cell>
          <cell r="K88">
            <v>250</v>
          </cell>
          <cell r="L88">
            <v>250</v>
          </cell>
          <cell r="M88">
            <v>250</v>
          </cell>
        </row>
        <row r="89">
          <cell r="A89" t="str">
            <v>Little Barford</v>
          </cell>
          <cell r="B89">
            <v>740</v>
          </cell>
          <cell r="C89">
            <v>740</v>
          </cell>
          <cell r="D89">
            <v>740</v>
          </cell>
          <cell r="E89">
            <v>740</v>
          </cell>
          <cell r="F89">
            <v>740</v>
          </cell>
          <cell r="G89">
            <v>740</v>
          </cell>
          <cell r="H89">
            <v>740</v>
          </cell>
          <cell r="I89">
            <v>740</v>
          </cell>
          <cell r="J89">
            <v>740</v>
          </cell>
          <cell r="K89">
            <v>740</v>
          </cell>
          <cell r="L89">
            <v>740</v>
          </cell>
          <cell r="M89">
            <v>740</v>
          </cell>
        </row>
        <row r="90">
          <cell r="A90" t="str">
            <v>Littlebrook D</v>
          </cell>
          <cell r="B90">
            <v>800</v>
          </cell>
          <cell r="C90">
            <v>800</v>
          </cell>
          <cell r="D90">
            <v>800</v>
          </cell>
          <cell r="E90">
            <v>800</v>
          </cell>
          <cell r="F90">
            <v>800</v>
          </cell>
          <cell r="G90">
            <v>800</v>
          </cell>
          <cell r="H90">
            <v>800</v>
          </cell>
          <cell r="I90">
            <v>800</v>
          </cell>
          <cell r="J90">
            <v>800</v>
          </cell>
          <cell r="K90">
            <v>800</v>
          </cell>
          <cell r="L90">
            <v>800</v>
          </cell>
          <cell r="M90">
            <v>800</v>
          </cell>
        </row>
        <row r="91">
          <cell r="A91" t="str">
            <v>Lochay</v>
          </cell>
          <cell r="B91">
            <v>47</v>
          </cell>
          <cell r="C91">
            <v>47</v>
          </cell>
          <cell r="D91">
            <v>47</v>
          </cell>
          <cell r="E91">
            <v>47</v>
          </cell>
          <cell r="F91">
            <v>47</v>
          </cell>
          <cell r="G91">
            <v>47</v>
          </cell>
          <cell r="H91">
            <v>47</v>
          </cell>
          <cell r="I91">
            <v>47</v>
          </cell>
          <cell r="J91">
            <v>47</v>
          </cell>
          <cell r="K91">
            <v>47</v>
          </cell>
          <cell r="L91">
            <v>47</v>
          </cell>
          <cell r="M91">
            <v>47</v>
          </cell>
        </row>
        <row r="92">
          <cell r="A92" t="str">
            <v>Lochluichart</v>
          </cell>
          <cell r="B92">
            <v>69</v>
          </cell>
          <cell r="C92">
            <v>69</v>
          </cell>
          <cell r="D92">
            <v>69</v>
          </cell>
          <cell r="E92">
            <v>69</v>
          </cell>
          <cell r="F92">
            <v>69</v>
          </cell>
          <cell r="G92">
            <v>69</v>
          </cell>
          <cell r="H92">
            <v>69</v>
          </cell>
          <cell r="I92">
            <v>69</v>
          </cell>
          <cell r="J92">
            <v>69</v>
          </cell>
          <cell r="K92">
            <v>69</v>
          </cell>
          <cell r="L92">
            <v>69</v>
          </cell>
          <cell r="M92">
            <v>69</v>
          </cell>
        </row>
        <row r="93">
          <cell r="A93" t="str">
            <v>London Array</v>
          </cell>
          <cell r="B93">
            <v>630</v>
          </cell>
          <cell r="C93">
            <v>630</v>
          </cell>
          <cell r="D93">
            <v>630</v>
          </cell>
          <cell r="E93">
            <v>630</v>
          </cell>
          <cell r="F93">
            <v>630</v>
          </cell>
          <cell r="G93">
            <v>630</v>
          </cell>
          <cell r="H93">
            <v>630</v>
          </cell>
          <cell r="I93">
            <v>630</v>
          </cell>
          <cell r="J93">
            <v>630</v>
          </cell>
          <cell r="K93">
            <v>630</v>
          </cell>
          <cell r="L93">
            <v>630</v>
          </cell>
          <cell r="M93">
            <v>630</v>
          </cell>
        </row>
        <row r="94">
          <cell r="A94" t="str">
            <v>Longannet</v>
          </cell>
          <cell r="B94">
            <v>2260</v>
          </cell>
          <cell r="C94">
            <v>2260</v>
          </cell>
          <cell r="D94">
            <v>2260</v>
          </cell>
          <cell r="E94">
            <v>2260</v>
          </cell>
          <cell r="F94">
            <v>2260</v>
          </cell>
          <cell r="G94">
            <v>2260</v>
          </cell>
          <cell r="H94">
            <v>2260</v>
          </cell>
          <cell r="I94">
            <v>2260</v>
          </cell>
          <cell r="J94">
            <v>2260</v>
          </cell>
          <cell r="K94">
            <v>2260</v>
          </cell>
          <cell r="L94">
            <v>2260</v>
          </cell>
          <cell r="M94">
            <v>2260</v>
          </cell>
        </row>
        <row r="95">
          <cell r="A95" t="str">
            <v>Luichart</v>
          </cell>
          <cell r="B95">
            <v>34</v>
          </cell>
          <cell r="C95">
            <v>34</v>
          </cell>
          <cell r="D95">
            <v>34</v>
          </cell>
          <cell r="E95">
            <v>34</v>
          </cell>
          <cell r="F95">
            <v>34</v>
          </cell>
          <cell r="G95">
            <v>34</v>
          </cell>
          <cell r="H95">
            <v>34</v>
          </cell>
          <cell r="I95">
            <v>34</v>
          </cell>
          <cell r="J95">
            <v>34</v>
          </cell>
          <cell r="K95">
            <v>34</v>
          </cell>
          <cell r="L95">
            <v>34</v>
          </cell>
          <cell r="M95">
            <v>34</v>
          </cell>
        </row>
        <row r="96">
          <cell r="A96" t="str">
            <v>Marchwood</v>
          </cell>
          <cell r="B96">
            <v>900</v>
          </cell>
          <cell r="C96">
            <v>900</v>
          </cell>
          <cell r="D96">
            <v>900</v>
          </cell>
          <cell r="E96">
            <v>900</v>
          </cell>
          <cell r="F96">
            <v>900</v>
          </cell>
          <cell r="G96">
            <v>900</v>
          </cell>
          <cell r="H96">
            <v>900</v>
          </cell>
          <cell r="I96">
            <v>900</v>
          </cell>
          <cell r="J96">
            <v>900</v>
          </cell>
          <cell r="K96">
            <v>900</v>
          </cell>
          <cell r="L96">
            <v>900</v>
          </cell>
          <cell r="M96">
            <v>900</v>
          </cell>
        </row>
        <row r="97">
          <cell r="A97" t="str">
            <v>Mark Hill</v>
          </cell>
          <cell r="B97">
            <v>53</v>
          </cell>
          <cell r="C97">
            <v>53</v>
          </cell>
          <cell r="D97">
            <v>53</v>
          </cell>
          <cell r="E97">
            <v>53</v>
          </cell>
          <cell r="F97">
            <v>53</v>
          </cell>
          <cell r="G97">
            <v>53</v>
          </cell>
          <cell r="H97">
            <v>53</v>
          </cell>
          <cell r="I97">
            <v>53</v>
          </cell>
          <cell r="J97">
            <v>53</v>
          </cell>
          <cell r="K97">
            <v>53</v>
          </cell>
          <cell r="L97">
            <v>53</v>
          </cell>
          <cell r="M97">
            <v>53</v>
          </cell>
        </row>
        <row r="98">
          <cell r="A98" t="str">
            <v>Medway</v>
          </cell>
          <cell r="B98">
            <v>700</v>
          </cell>
          <cell r="C98">
            <v>700</v>
          </cell>
          <cell r="D98">
            <v>700</v>
          </cell>
          <cell r="E98">
            <v>700</v>
          </cell>
          <cell r="F98">
            <v>700</v>
          </cell>
          <cell r="G98">
            <v>700</v>
          </cell>
          <cell r="H98">
            <v>700</v>
          </cell>
          <cell r="I98">
            <v>700</v>
          </cell>
          <cell r="J98">
            <v>700</v>
          </cell>
          <cell r="K98">
            <v>700</v>
          </cell>
          <cell r="L98">
            <v>700</v>
          </cell>
          <cell r="M98">
            <v>700</v>
          </cell>
        </row>
        <row r="99">
          <cell r="A99" t="str">
            <v>Millennium Wind</v>
          </cell>
          <cell r="B99">
            <v>65</v>
          </cell>
          <cell r="C99">
            <v>65</v>
          </cell>
          <cell r="D99">
            <v>65</v>
          </cell>
          <cell r="E99">
            <v>65</v>
          </cell>
          <cell r="F99">
            <v>65</v>
          </cell>
          <cell r="G99">
            <v>65</v>
          </cell>
          <cell r="H99">
            <v>65</v>
          </cell>
          <cell r="I99">
            <v>65</v>
          </cell>
          <cell r="J99">
            <v>65</v>
          </cell>
          <cell r="K99">
            <v>65</v>
          </cell>
          <cell r="L99">
            <v>65</v>
          </cell>
          <cell r="M99">
            <v>65</v>
          </cell>
        </row>
        <row r="100">
          <cell r="A100" t="str">
            <v>Mossford</v>
          </cell>
          <cell r="B100">
            <v>18.66</v>
          </cell>
          <cell r="C100">
            <v>18.66</v>
          </cell>
          <cell r="D100">
            <v>18.66</v>
          </cell>
          <cell r="E100">
            <v>18.66</v>
          </cell>
          <cell r="F100">
            <v>18.66</v>
          </cell>
          <cell r="G100">
            <v>18.66</v>
          </cell>
          <cell r="H100">
            <v>18.66</v>
          </cell>
          <cell r="I100">
            <v>18.66</v>
          </cell>
          <cell r="J100">
            <v>18.66</v>
          </cell>
          <cell r="K100">
            <v>18.66</v>
          </cell>
          <cell r="L100">
            <v>18.66</v>
          </cell>
          <cell r="M100">
            <v>18.66</v>
          </cell>
        </row>
        <row r="101">
          <cell r="A101" t="str">
            <v>Nant</v>
          </cell>
          <cell r="B101">
            <v>15</v>
          </cell>
          <cell r="C101">
            <v>15</v>
          </cell>
          <cell r="D101">
            <v>15</v>
          </cell>
          <cell r="E101">
            <v>15</v>
          </cell>
          <cell r="F101">
            <v>15</v>
          </cell>
          <cell r="G101">
            <v>15</v>
          </cell>
          <cell r="H101">
            <v>15</v>
          </cell>
          <cell r="I101">
            <v>15</v>
          </cell>
          <cell r="J101">
            <v>15</v>
          </cell>
          <cell r="K101">
            <v>15</v>
          </cell>
          <cell r="L101">
            <v>15</v>
          </cell>
          <cell r="M101">
            <v>15</v>
          </cell>
        </row>
        <row r="102">
          <cell r="A102" t="str">
            <v>Oldbury-on-Severn</v>
          </cell>
          <cell r="B102">
            <v>0</v>
          </cell>
          <cell r="C102">
            <v>0</v>
          </cell>
          <cell r="D102">
            <v>0</v>
          </cell>
          <cell r="E102">
            <v>0</v>
          </cell>
          <cell r="F102">
            <v>0</v>
          </cell>
          <cell r="G102">
            <v>0</v>
          </cell>
          <cell r="H102">
            <v>0</v>
          </cell>
          <cell r="I102">
            <v>0</v>
          </cell>
          <cell r="J102">
            <v>0</v>
          </cell>
          <cell r="K102">
            <v>0</v>
          </cell>
          <cell r="L102">
            <v>0</v>
          </cell>
          <cell r="M102">
            <v>0</v>
          </cell>
        </row>
        <row r="103">
          <cell r="A103" t="str">
            <v>Ormonde</v>
          </cell>
          <cell r="B103">
            <v>150</v>
          </cell>
          <cell r="C103">
            <v>150</v>
          </cell>
          <cell r="D103">
            <v>150</v>
          </cell>
          <cell r="E103">
            <v>150</v>
          </cell>
          <cell r="F103">
            <v>150</v>
          </cell>
          <cell r="G103">
            <v>150</v>
          </cell>
          <cell r="H103">
            <v>150</v>
          </cell>
          <cell r="I103">
            <v>150</v>
          </cell>
          <cell r="J103">
            <v>150</v>
          </cell>
          <cell r="K103">
            <v>150</v>
          </cell>
          <cell r="L103">
            <v>150</v>
          </cell>
          <cell r="M103">
            <v>150</v>
          </cell>
        </row>
        <row r="104">
          <cell r="A104" t="str">
            <v>Orrin</v>
          </cell>
          <cell r="B104">
            <v>18</v>
          </cell>
          <cell r="C104">
            <v>18</v>
          </cell>
          <cell r="D104">
            <v>18</v>
          </cell>
          <cell r="E104">
            <v>18</v>
          </cell>
          <cell r="F104">
            <v>18</v>
          </cell>
          <cell r="G104">
            <v>18</v>
          </cell>
          <cell r="H104">
            <v>18</v>
          </cell>
          <cell r="I104">
            <v>18</v>
          </cell>
          <cell r="J104">
            <v>18</v>
          </cell>
          <cell r="K104">
            <v>18</v>
          </cell>
          <cell r="L104">
            <v>18</v>
          </cell>
          <cell r="M104">
            <v>18</v>
          </cell>
        </row>
        <row r="105">
          <cell r="A105" t="str">
            <v>Pembroke</v>
          </cell>
          <cell r="B105">
            <v>2199</v>
          </cell>
          <cell r="C105">
            <v>2199</v>
          </cell>
          <cell r="D105">
            <v>2199</v>
          </cell>
          <cell r="E105">
            <v>2199</v>
          </cell>
          <cell r="F105">
            <v>2199</v>
          </cell>
          <cell r="G105">
            <v>2199</v>
          </cell>
          <cell r="H105">
            <v>2199</v>
          </cell>
          <cell r="I105">
            <v>2199</v>
          </cell>
          <cell r="J105">
            <v>2199</v>
          </cell>
          <cell r="K105">
            <v>2199</v>
          </cell>
          <cell r="L105">
            <v>2199</v>
          </cell>
          <cell r="M105">
            <v>2199</v>
          </cell>
        </row>
        <row r="106">
          <cell r="A106" t="str">
            <v>Peterborough</v>
          </cell>
          <cell r="B106">
            <v>245</v>
          </cell>
          <cell r="C106">
            <v>245</v>
          </cell>
          <cell r="D106">
            <v>245</v>
          </cell>
          <cell r="E106">
            <v>245</v>
          </cell>
          <cell r="F106">
            <v>245</v>
          </cell>
          <cell r="G106">
            <v>245</v>
          </cell>
          <cell r="H106">
            <v>245</v>
          </cell>
          <cell r="I106">
            <v>245</v>
          </cell>
          <cell r="J106">
            <v>245</v>
          </cell>
          <cell r="K106">
            <v>245</v>
          </cell>
          <cell r="L106">
            <v>245</v>
          </cell>
          <cell r="M106">
            <v>245</v>
          </cell>
        </row>
        <row r="107">
          <cell r="A107" t="str">
            <v>Peterhead</v>
          </cell>
          <cell r="B107">
            <v>400</v>
          </cell>
          <cell r="C107">
            <v>400</v>
          </cell>
          <cell r="D107">
            <v>400</v>
          </cell>
          <cell r="E107">
            <v>400</v>
          </cell>
          <cell r="F107">
            <v>400</v>
          </cell>
          <cell r="G107">
            <v>400</v>
          </cell>
          <cell r="H107">
            <v>400</v>
          </cell>
          <cell r="I107">
            <v>400</v>
          </cell>
          <cell r="J107">
            <v>400</v>
          </cell>
          <cell r="K107">
            <v>400</v>
          </cell>
          <cell r="L107">
            <v>400</v>
          </cell>
          <cell r="M107">
            <v>400</v>
          </cell>
        </row>
        <row r="108">
          <cell r="A108" t="str">
            <v>Quoich</v>
          </cell>
          <cell r="B108">
            <v>0</v>
          </cell>
          <cell r="C108">
            <v>0</v>
          </cell>
          <cell r="D108">
            <v>0</v>
          </cell>
          <cell r="E108">
            <v>0</v>
          </cell>
          <cell r="F108">
            <v>0</v>
          </cell>
          <cell r="G108">
            <v>0</v>
          </cell>
          <cell r="H108">
            <v>0</v>
          </cell>
          <cell r="I108">
            <v>0</v>
          </cell>
          <cell r="J108">
            <v>0</v>
          </cell>
          <cell r="K108">
            <v>0</v>
          </cell>
          <cell r="L108">
            <v>0</v>
          </cell>
          <cell r="M108">
            <v>0</v>
          </cell>
        </row>
        <row r="109">
          <cell r="A109" t="str">
            <v>Ratcliffe-on-Soar</v>
          </cell>
          <cell r="B109">
            <v>2021</v>
          </cell>
          <cell r="C109">
            <v>2021</v>
          </cell>
          <cell r="D109">
            <v>2021</v>
          </cell>
          <cell r="E109">
            <v>2021</v>
          </cell>
          <cell r="F109">
            <v>2021</v>
          </cell>
          <cell r="G109">
            <v>2021</v>
          </cell>
          <cell r="H109">
            <v>2021</v>
          </cell>
          <cell r="I109">
            <v>2021</v>
          </cell>
          <cell r="J109">
            <v>2021</v>
          </cell>
          <cell r="K109">
            <v>2021</v>
          </cell>
          <cell r="L109">
            <v>2021</v>
          </cell>
          <cell r="M109">
            <v>2021</v>
          </cell>
        </row>
        <row r="110">
          <cell r="A110" t="str">
            <v>Robin Rigg East</v>
          </cell>
          <cell r="B110">
            <v>92</v>
          </cell>
          <cell r="C110">
            <v>92</v>
          </cell>
          <cell r="D110">
            <v>92</v>
          </cell>
          <cell r="E110">
            <v>92</v>
          </cell>
          <cell r="F110">
            <v>92</v>
          </cell>
          <cell r="G110">
            <v>92</v>
          </cell>
          <cell r="H110">
            <v>92</v>
          </cell>
          <cell r="I110">
            <v>92</v>
          </cell>
          <cell r="J110">
            <v>92</v>
          </cell>
          <cell r="K110">
            <v>92</v>
          </cell>
          <cell r="L110">
            <v>92</v>
          </cell>
          <cell r="M110">
            <v>92</v>
          </cell>
        </row>
        <row r="111">
          <cell r="A111" t="str">
            <v>Robin Rigg West</v>
          </cell>
          <cell r="B111">
            <v>92</v>
          </cell>
          <cell r="C111">
            <v>92</v>
          </cell>
          <cell r="D111">
            <v>92</v>
          </cell>
          <cell r="E111">
            <v>92</v>
          </cell>
          <cell r="F111">
            <v>92</v>
          </cell>
          <cell r="G111">
            <v>92</v>
          </cell>
          <cell r="H111">
            <v>92</v>
          </cell>
          <cell r="I111">
            <v>92</v>
          </cell>
          <cell r="J111">
            <v>92</v>
          </cell>
          <cell r="K111">
            <v>92</v>
          </cell>
          <cell r="L111">
            <v>92</v>
          </cell>
          <cell r="M111">
            <v>92</v>
          </cell>
        </row>
        <row r="112">
          <cell r="A112" t="str">
            <v>Rocksavage</v>
          </cell>
          <cell r="B112">
            <v>810</v>
          </cell>
          <cell r="C112">
            <v>810</v>
          </cell>
          <cell r="D112">
            <v>810</v>
          </cell>
          <cell r="E112">
            <v>810</v>
          </cell>
          <cell r="F112">
            <v>810</v>
          </cell>
          <cell r="G112">
            <v>810</v>
          </cell>
          <cell r="H112">
            <v>810</v>
          </cell>
          <cell r="I112">
            <v>810</v>
          </cell>
          <cell r="J112">
            <v>810</v>
          </cell>
          <cell r="K112">
            <v>810</v>
          </cell>
          <cell r="L112">
            <v>810</v>
          </cell>
          <cell r="M112">
            <v>810</v>
          </cell>
        </row>
        <row r="113">
          <cell r="A113" t="str">
            <v>Roosecote</v>
          </cell>
          <cell r="B113">
            <v>99</v>
          </cell>
          <cell r="C113">
            <v>99</v>
          </cell>
          <cell r="D113">
            <v>99</v>
          </cell>
          <cell r="E113">
            <v>99</v>
          </cell>
          <cell r="F113">
            <v>99</v>
          </cell>
          <cell r="G113">
            <v>99</v>
          </cell>
          <cell r="H113">
            <v>99</v>
          </cell>
          <cell r="I113">
            <v>99</v>
          </cell>
          <cell r="J113">
            <v>99</v>
          </cell>
          <cell r="K113">
            <v>99</v>
          </cell>
          <cell r="L113">
            <v>99</v>
          </cell>
          <cell r="M113">
            <v>99</v>
          </cell>
        </row>
        <row r="114">
          <cell r="A114" t="str">
            <v>Rugeley B</v>
          </cell>
          <cell r="B114">
            <v>1018</v>
          </cell>
          <cell r="C114">
            <v>1018</v>
          </cell>
          <cell r="D114">
            <v>1018</v>
          </cell>
          <cell r="E114">
            <v>1018</v>
          </cell>
          <cell r="F114">
            <v>1018</v>
          </cell>
          <cell r="G114">
            <v>1018</v>
          </cell>
          <cell r="H114">
            <v>1018</v>
          </cell>
          <cell r="I114">
            <v>1018</v>
          </cell>
          <cell r="J114">
            <v>1018</v>
          </cell>
          <cell r="K114">
            <v>1018</v>
          </cell>
          <cell r="L114">
            <v>1018</v>
          </cell>
          <cell r="M114">
            <v>1018</v>
          </cell>
        </row>
        <row r="115">
          <cell r="A115" t="str">
            <v>Rye House</v>
          </cell>
          <cell r="B115">
            <v>715</v>
          </cell>
          <cell r="C115">
            <v>715</v>
          </cell>
          <cell r="D115">
            <v>715</v>
          </cell>
          <cell r="E115">
            <v>715</v>
          </cell>
          <cell r="F115">
            <v>715</v>
          </cell>
          <cell r="G115">
            <v>715</v>
          </cell>
          <cell r="H115">
            <v>715</v>
          </cell>
          <cell r="I115">
            <v>715</v>
          </cell>
          <cell r="J115">
            <v>715</v>
          </cell>
          <cell r="K115">
            <v>715</v>
          </cell>
          <cell r="L115">
            <v>715</v>
          </cell>
          <cell r="M115">
            <v>715</v>
          </cell>
        </row>
        <row r="116">
          <cell r="A116" t="str">
            <v>Saltend</v>
          </cell>
          <cell r="B116">
            <v>1100</v>
          </cell>
          <cell r="C116">
            <v>1100</v>
          </cell>
          <cell r="D116">
            <v>1100</v>
          </cell>
          <cell r="E116">
            <v>1100</v>
          </cell>
          <cell r="F116">
            <v>1100</v>
          </cell>
          <cell r="G116">
            <v>1100</v>
          </cell>
          <cell r="H116">
            <v>1100</v>
          </cell>
          <cell r="I116">
            <v>1100</v>
          </cell>
          <cell r="J116">
            <v>1100</v>
          </cell>
          <cell r="K116">
            <v>1100</v>
          </cell>
          <cell r="L116">
            <v>1100</v>
          </cell>
          <cell r="M116">
            <v>1100</v>
          </cell>
        </row>
        <row r="117">
          <cell r="A117" t="str">
            <v>Seabank</v>
          </cell>
          <cell r="B117">
            <v>1234</v>
          </cell>
          <cell r="C117">
            <v>1234</v>
          </cell>
          <cell r="D117">
            <v>1234</v>
          </cell>
          <cell r="E117">
            <v>1234</v>
          </cell>
          <cell r="F117">
            <v>1234</v>
          </cell>
          <cell r="G117">
            <v>1234</v>
          </cell>
          <cell r="H117">
            <v>1234</v>
          </cell>
          <cell r="I117">
            <v>1234</v>
          </cell>
          <cell r="J117">
            <v>1234</v>
          </cell>
          <cell r="K117">
            <v>1234</v>
          </cell>
          <cell r="L117">
            <v>1234</v>
          </cell>
          <cell r="M117">
            <v>1234</v>
          </cell>
        </row>
        <row r="118">
          <cell r="A118" t="str">
            <v>Sellafield</v>
          </cell>
          <cell r="B118">
            <v>155</v>
          </cell>
          <cell r="C118">
            <v>155</v>
          </cell>
          <cell r="D118">
            <v>155</v>
          </cell>
          <cell r="E118">
            <v>155</v>
          </cell>
          <cell r="F118">
            <v>155</v>
          </cell>
          <cell r="G118">
            <v>155</v>
          </cell>
          <cell r="H118">
            <v>155</v>
          </cell>
          <cell r="I118">
            <v>155</v>
          </cell>
          <cell r="J118">
            <v>155</v>
          </cell>
          <cell r="K118">
            <v>155</v>
          </cell>
          <cell r="L118">
            <v>155</v>
          </cell>
          <cell r="M118">
            <v>155</v>
          </cell>
        </row>
        <row r="119">
          <cell r="A119" t="str">
            <v>Severn Power</v>
          </cell>
          <cell r="B119">
            <v>850</v>
          </cell>
          <cell r="C119">
            <v>850</v>
          </cell>
          <cell r="D119">
            <v>850</v>
          </cell>
          <cell r="E119">
            <v>850</v>
          </cell>
          <cell r="F119">
            <v>850</v>
          </cell>
          <cell r="G119">
            <v>850</v>
          </cell>
          <cell r="H119">
            <v>850</v>
          </cell>
          <cell r="I119">
            <v>850</v>
          </cell>
          <cell r="J119">
            <v>850</v>
          </cell>
          <cell r="K119">
            <v>850</v>
          </cell>
          <cell r="L119">
            <v>850</v>
          </cell>
          <cell r="M119">
            <v>850</v>
          </cell>
        </row>
        <row r="120">
          <cell r="A120" t="str">
            <v>Sheringham Shoal</v>
          </cell>
          <cell r="B120">
            <v>315</v>
          </cell>
          <cell r="C120">
            <v>315</v>
          </cell>
          <cell r="D120">
            <v>315</v>
          </cell>
          <cell r="E120">
            <v>315</v>
          </cell>
          <cell r="F120">
            <v>315</v>
          </cell>
          <cell r="G120">
            <v>315</v>
          </cell>
          <cell r="H120">
            <v>315</v>
          </cell>
          <cell r="I120">
            <v>315</v>
          </cell>
          <cell r="J120">
            <v>315</v>
          </cell>
          <cell r="K120">
            <v>315</v>
          </cell>
          <cell r="L120">
            <v>315</v>
          </cell>
          <cell r="M120">
            <v>315</v>
          </cell>
        </row>
        <row r="121">
          <cell r="A121" t="str">
            <v>Shoreham</v>
          </cell>
          <cell r="B121">
            <v>420</v>
          </cell>
          <cell r="C121">
            <v>420</v>
          </cell>
          <cell r="D121">
            <v>420</v>
          </cell>
          <cell r="E121">
            <v>420</v>
          </cell>
          <cell r="F121">
            <v>420</v>
          </cell>
          <cell r="G121">
            <v>420</v>
          </cell>
          <cell r="H121">
            <v>420</v>
          </cell>
          <cell r="I121">
            <v>420</v>
          </cell>
          <cell r="J121">
            <v>420</v>
          </cell>
          <cell r="K121">
            <v>420</v>
          </cell>
          <cell r="L121">
            <v>420</v>
          </cell>
          <cell r="M121">
            <v>420</v>
          </cell>
        </row>
        <row r="122">
          <cell r="A122" t="str">
            <v>Shotton</v>
          </cell>
          <cell r="B122">
            <v>0</v>
          </cell>
          <cell r="C122">
            <v>0</v>
          </cell>
          <cell r="D122">
            <v>0</v>
          </cell>
          <cell r="E122">
            <v>0</v>
          </cell>
          <cell r="F122">
            <v>0</v>
          </cell>
          <cell r="G122">
            <v>0</v>
          </cell>
          <cell r="H122">
            <v>0</v>
          </cell>
          <cell r="I122">
            <v>0</v>
          </cell>
          <cell r="J122">
            <v>0</v>
          </cell>
          <cell r="K122">
            <v>0</v>
          </cell>
          <cell r="L122">
            <v>0</v>
          </cell>
          <cell r="M122">
            <v>0</v>
          </cell>
        </row>
        <row r="123">
          <cell r="A123" t="str">
            <v>Sizewell B</v>
          </cell>
          <cell r="B123">
            <v>1212</v>
          </cell>
          <cell r="C123">
            <v>1212</v>
          </cell>
          <cell r="D123">
            <v>1212</v>
          </cell>
          <cell r="E123">
            <v>1212</v>
          </cell>
          <cell r="F123">
            <v>1212</v>
          </cell>
          <cell r="G123">
            <v>1212</v>
          </cell>
          <cell r="H123">
            <v>1212</v>
          </cell>
          <cell r="I123">
            <v>1212</v>
          </cell>
          <cell r="J123">
            <v>1212</v>
          </cell>
          <cell r="K123">
            <v>1212</v>
          </cell>
          <cell r="L123">
            <v>1212</v>
          </cell>
          <cell r="M123">
            <v>1212</v>
          </cell>
        </row>
        <row r="124">
          <cell r="A124" t="str">
            <v>Sloy G2 &amp; G3</v>
          </cell>
          <cell r="B124">
            <v>80</v>
          </cell>
          <cell r="C124">
            <v>80</v>
          </cell>
          <cell r="D124">
            <v>80</v>
          </cell>
          <cell r="E124">
            <v>80</v>
          </cell>
          <cell r="F124">
            <v>80</v>
          </cell>
          <cell r="G124">
            <v>80</v>
          </cell>
          <cell r="H124">
            <v>80</v>
          </cell>
          <cell r="I124">
            <v>80</v>
          </cell>
          <cell r="J124">
            <v>80</v>
          </cell>
          <cell r="K124">
            <v>80</v>
          </cell>
          <cell r="L124">
            <v>80</v>
          </cell>
          <cell r="M124">
            <v>80</v>
          </cell>
        </row>
        <row r="125">
          <cell r="A125" t="str">
            <v>South Humber Bank</v>
          </cell>
          <cell r="B125">
            <v>1285</v>
          </cell>
          <cell r="C125">
            <v>1285</v>
          </cell>
          <cell r="D125">
            <v>1285</v>
          </cell>
          <cell r="E125">
            <v>1285</v>
          </cell>
          <cell r="F125">
            <v>1285</v>
          </cell>
          <cell r="G125">
            <v>1285</v>
          </cell>
          <cell r="H125">
            <v>1285</v>
          </cell>
          <cell r="I125">
            <v>1285</v>
          </cell>
          <cell r="J125">
            <v>1285</v>
          </cell>
          <cell r="K125">
            <v>1285</v>
          </cell>
          <cell r="L125">
            <v>1285</v>
          </cell>
          <cell r="M125">
            <v>1285</v>
          </cell>
        </row>
        <row r="126">
          <cell r="A126" t="str">
            <v>Spalding</v>
          </cell>
          <cell r="B126">
            <v>880</v>
          </cell>
          <cell r="C126">
            <v>880</v>
          </cell>
          <cell r="D126">
            <v>880</v>
          </cell>
          <cell r="E126">
            <v>880</v>
          </cell>
          <cell r="F126">
            <v>880</v>
          </cell>
          <cell r="G126">
            <v>880</v>
          </cell>
          <cell r="H126">
            <v>880</v>
          </cell>
          <cell r="I126">
            <v>880</v>
          </cell>
          <cell r="J126">
            <v>880</v>
          </cell>
          <cell r="K126">
            <v>880</v>
          </cell>
          <cell r="L126">
            <v>880</v>
          </cell>
          <cell r="M126">
            <v>880</v>
          </cell>
        </row>
        <row r="127">
          <cell r="A127" t="str">
            <v>Staythorpe</v>
          </cell>
          <cell r="B127">
            <v>1728</v>
          </cell>
          <cell r="C127">
            <v>1728</v>
          </cell>
          <cell r="D127">
            <v>1728</v>
          </cell>
          <cell r="E127">
            <v>1728</v>
          </cell>
          <cell r="F127">
            <v>1728</v>
          </cell>
          <cell r="G127">
            <v>1728</v>
          </cell>
          <cell r="H127">
            <v>1728</v>
          </cell>
          <cell r="I127">
            <v>1728</v>
          </cell>
          <cell r="J127">
            <v>1728</v>
          </cell>
          <cell r="K127">
            <v>1728</v>
          </cell>
          <cell r="L127">
            <v>1728</v>
          </cell>
          <cell r="M127">
            <v>1728</v>
          </cell>
        </row>
        <row r="128">
          <cell r="A128" t="str">
            <v>Sutton Bridge</v>
          </cell>
          <cell r="B128">
            <v>819</v>
          </cell>
          <cell r="C128">
            <v>819</v>
          </cell>
          <cell r="D128">
            <v>819</v>
          </cell>
          <cell r="E128">
            <v>819</v>
          </cell>
          <cell r="F128">
            <v>819</v>
          </cell>
          <cell r="G128">
            <v>819</v>
          </cell>
          <cell r="H128">
            <v>819</v>
          </cell>
          <cell r="I128">
            <v>819</v>
          </cell>
          <cell r="J128">
            <v>819</v>
          </cell>
          <cell r="K128">
            <v>819</v>
          </cell>
          <cell r="L128">
            <v>819</v>
          </cell>
          <cell r="M128">
            <v>819</v>
          </cell>
        </row>
        <row r="129">
          <cell r="A129" t="str">
            <v>Taylors Lane</v>
          </cell>
          <cell r="B129">
            <v>144</v>
          </cell>
          <cell r="C129">
            <v>144</v>
          </cell>
          <cell r="D129">
            <v>144</v>
          </cell>
          <cell r="E129">
            <v>144</v>
          </cell>
          <cell r="F129">
            <v>144</v>
          </cell>
          <cell r="G129">
            <v>144</v>
          </cell>
          <cell r="H129">
            <v>144</v>
          </cell>
          <cell r="I129">
            <v>144</v>
          </cell>
          <cell r="J129">
            <v>144</v>
          </cell>
          <cell r="K129">
            <v>144</v>
          </cell>
          <cell r="L129">
            <v>144</v>
          </cell>
          <cell r="M129">
            <v>144</v>
          </cell>
        </row>
        <row r="130">
          <cell r="A130" t="str">
            <v>Teesside</v>
          </cell>
          <cell r="B130">
            <v>0</v>
          </cell>
          <cell r="C130">
            <v>0</v>
          </cell>
          <cell r="D130">
            <v>0</v>
          </cell>
          <cell r="E130">
            <v>0</v>
          </cell>
          <cell r="F130">
            <v>0</v>
          </cell>
          <cell r="G130">
            <v>0</v>
          </cell>
          <cell r="H130">
            <v>0</v>
          </cell>
          <cell r="I130">
            <v>0</v>
          </cell>
          <cell r="J130">
            <v>0</v>
          </cell>
          <cell r="K130">
            <v>0</v>
          </cell>
          <cell r="L130">
            <v>0</v>
          </cell>
          <cell r="M130">
            <v>0</v>
          </cell>
        </row>
        <row r="131">
          <cell r="A131" t="str">
            <v>Thanet</v>
          </cell>
          <cell r="B131">
            <v>300</v>
          </cell>
          <cell r="C131">
            <v>300</v>
          </cell>
          <cell r="D131">
            <v>300</v>
          </cell>
          <cell r="E131">
            <v>300</v>
          </cell>
          <cell r="F131">
            <v>300</v>
          </cell>
          <cell r="G131">
            <v>300</v>
          </cell>
          <cell r="H131">
            <v>300</v>
          </cell>
          <cell r="I131">
            <v>300</v>
          </cell>
          <cell r="J131">
            <v>300</v>
          </cell>
          <cell r="K131">
            <v>300</v>
          </cell>
          <cell r="L131">
            <v>300</v>
          </cell>
          <cell r="M131">
            <v>300</v>
          </cell>
        </row>
        <row r="132">
          <cell r="A132" t="str">
            <v>Tilbury B</v>
          </cell>
          <cell r="B132">
            <v>0</v>
          </cell>
          <cell r="C132">
            <v>0</v>
          </cell>
          <cell r="D132">
            <v>0</v>
          </cell>
          <cell r="E132">
            <v>0</v>
          </cell>
          <cell r="F132">
            <v>0</v>
          </cell>
          <cell r="G132">
            <v>0</v>
          </cell>
          <cell r="H132">
            <v>0</v>
          </cell>
          <cell r="I132">
            <v>0</v>
          </cell>
          <cell r="J132">
            <v>0</v>
          </cell>
          <cell r="K132">
            <v>0</v>
          </cell>
          <cell r="L132">
            <v>0</v>
          </cell>
          <cell r="M132">
            <v>0</v>
          </cell>
        </row>
        <row r="133">
          <cell r="A133" t="str">
            <v>Toddleburn</v>
          </cell>
          <cell r="B133">
            <v>27.6</v>
          </cell>
          <cell r="C133">
            <v>27.6</v>
          </cell>
          <cell r="D133">
            <v>27.6</v>
          </cell>
          <cell r="E133">
            <v>27.6</v>
          </cell>
          <cell r="F133">
            <v>27.6</v>
          </cell>
          <cell r="G133">
            <v>27.6</v>
          </cell>
          <cell r="H133">
            <v>27.6</v>
          </cell>
          <cell r="I133">
            <v>27.6</v>
          </cell>
          <cell r="J133">
            <v>27.6</v>
          </cell>
          <cell r="K133">
            <v>27.6</v>
          </cell>
          <cell r="L133">
            <v>27.6</v>
          </cell>
          <cell r="M133">
            <v>27.6</v>
          </cell>
        </row>
        <row r="134">
          <cell r="A134" t="str">
            <v>Torness</v>
          </cell>
          <cell r="B134">
            <v>1215</v>
          </cell>
          <cell r="C134">
            <v>1215</v>
          </cell>
          <cell r="D134">
            <v>1215</v>
          </cell>
          <cell r="E134">
            <v>1215</v>
          </cell>
          <cell r="F134">
            <v>1215</v>
          </cell>
          <cell r="G134">
            <v>1215</v>
          </cell>
          <cell r="H134">
            <v>1215</v>
          </cell>
          <cell r="I134">
            <v>1215</v>
          </cell>
          <cell r="J134">
            <v>1215</v>
          </cell>
          <cell r="K134">
            <v>1215</v>
          </cell>
          <cell r="L134">
            <v>1215</v>
          </cell>
          <cell r="M134">
            <v>1215</v>
          </cell>
        </row>
        <row r="135">
          <cell r="A135" t="str">
            <v>Uskmouth</v>
          </cell>
          <cell r="B135">
            <v>345</v>
          </cell>
          <cell r="C135">
            <v>345</v>
          </cell>
          <cell r="D135">
            <v>345</v>
          </cell>
          <cell r="E135">
            <v>345</v>
          </cell>
          <cell r="F135">
            <v>345</v>
          </cell>
          <cell r="G135">
            <v>345</v>
          </cell>
          <cell r="H135">
            <v>345</v>
          </cell>
          <cell r="I135">
            <v>345</v>
          </cell>
          <cell r="J135">
            <v>345</v>
          </cell>
          <cell r="K135">
            <v>345</v>
          </cell>
          <cell r="L135">
            <v>345</v>
          </cell>
          <cell r="M135">
            <v>345</v>
          </cell>
        </row>
        <row r="136">
          <cell r="A136" t="str">
            <v>Walney I</v>
          </cell>
          <cell r="B136">
            <v>182</v>
          </cell>
          <cell r="C136">
            <v>182</v>
          </cell>
          <cell r="D136">
            <v>182</v>
          </cell>
          <cell r="E136">
            <v>182</v>
          </cell>
          <cell r="F136">
            <v>182</v>
          </cell>
          <cell r="G136">
            <v>182</v>
          </cell>
          <cell r="H136">
            <v>182</v>
          </cell>
          <cell r="I136">
            <v>182</v>
          </cell>
          <cell r="J136">
            <v>182</v>
          </cell>
          <cell r="K136">
            <v>182</v>
          </cell>
          <cell r="L136">
            <v>182</v>
          </cell>
          <cell r="M136">
            <v>182</v>
          </cell>
        </row>
        <row r="137">
          <cell r="A137" t="str">
            <v>Walney II</v>
          </cell>
          <cell r="B137">
            <v>182</v>
          </cell>
          <cell r="C137">
            <v>182</v>
          </cell>
          <cell r="D137">
            <v>182</v>
          </cell>
          <cell r="E137">
            <v>182</v>
          </cell>
          <cell r="F137">
            <v>182</v>
          </cell>
          <cell r="G137">
            <v>182</v>
          </cell>
          <cell r="H137">
            <v>182</v>
          </cell>
          <cell r="I137">
            <v>182</v>
          </cell>
          <cell r="J137">
            <v>182</v>
          </cell>
          <cell r="K137">
            <v>182</v>
          </cell>
          <cell r="L137">
            <v>182</v>
          </cell>
          <cell r="M137">
            <v>182</v>
          </cell>
        </row>
        <row r="138">
          <cell r="A138" t="str">
            <v>West Burton</v>
          </cell>
          <cell r="B138">
            <v>1987</v>
          </cell>
          <cell r="C138">
            <v>1987</v>
          </cell>
          <cell r="D138">
            <v>1987</v>
          </cell>
          <cell r="E138">
            <v>1987</v>
          </cell>
          <cell r="F138">
            <v>1987</v>
          </cell>
          <cell r="G138">
            <v>1987</v>
          </cell>
          <cell r="H138">
            <v>1987</v>
          </cell>
          <cell r="I138">
            <v>1987</v>
          </cell>
          <cell r="J138">
            <v>1987</v>
          </cell>
          <cell r="K138">
            <v>1987</v>
          </cell>
          <cell r="L138">
            <v>1987</v>
          </cell>
          <cell r="M138">
            <v>1987</v>
          </cell>
        </row>
        <row r="139">
          <cell r="A139" t="str">
            <v>West Burton B</v>
          </cell>
          <cell r="B139">
            <v>1305</v>
          </cell>
          <cell r="C139">
            <v>1305</v>
          </cell>
          <cell r="D139">
            <v>1305</v>
          </cell>
          <cell r="E139">
            <v>1305</v>
          </cell>
          <cell r="F139">
            <v>1305</v>
          </cell>
          <cell r="G139">
            <v>1305</v>
          </cell>
          <cell r="H139">
            <v>1305</v>
          </cell>
          <cell r="I139">
            <v>1305</v>
          </cell>
          <cell r="J139">
            <v>1305</v>
          </cell>
          <cell r="K139">
            <v>1305</v>
          </cell>
          <cell r="L139">
            <v>1305</v>
          </cell>
          <cell r="M139">
            <v>1305</v>
          </cell>
        </row>
        <row r="140">
          <cell r="A140" t="str">
            <v>West of Duddon Sands</v>
          </cell>
          <cell r="B140">
            <v>382</v>
          </cell>
          <cell r="C140">
            <v>382</v>
          </cell>
          <cell r="D140">
            <v>382</v>
          </cell>
          <cell r="E140">
            <v>382</v>
          </cell>
          <cell r="F140">
            <v>382</v>
          </cell>
          <cell r="G140">
            <v>382</v>
          </cell>
          <cell r="H140">
            <v>382</v>
          </cell>
          <cell r="I140">
            <v>382</v>
          </cell>
          <cell r="J140">
            <v>382</v>
          </cell>
          <cell r="K140">
            <v>382</v>
          </cell>
          <cell r="L140">
            <v>382</v>
          </cell>
          <cell r="M140">
            <v>382</v>
          </cell>
        </row>
        <row r="141">
          <cell r="A141" t="str">
            <v>Westermost Rough</v>
          </cell>
          <cell r="B141">
            <v>0</v>
          </cell>
          <cell r="C141">
            <v>0</v>
          </cell>
          <cell r="D141">
            <v>0</v>
          </cell>
          <cell r="E141">
            <v>0</v>
          </cell>
          <cell r="F141">
            <v>0</v>
          </cell>
          <cell r="G141">
            <v>0</v>
          </cell>
          <cell r="H141">
            <v>0</v>
          </cell>
          <cell r="I141">
            <v>0</v>
          </cell>
          <cell r="J141">
            <v>0</v>
          </cell>
          <cell r="K141">
            <v>0</v>
          </cell>
          <cell r="L141">
            <v>0</v>
          </cell>
          <cell r="M141">
            <v>0</v>
          </cell>
        </row>
        <row r="142">
          <cell r="A142" t="str">
            <v>Whitelee</v>
          </cell>
          <cell r="B142">
            <v>305</v>
          </cell>
          <cell r="C142">
            <v>305</v>
          </cell>
          <cell r="D142">
            <v>305</v>
          </cell>
          <cell r="E142">
            <v>305</v>
          </cell>
          <cell r="F142">
            <v>305</v>
          </cell>
          <cell r="G142">
            <v>305</v>
          </cell>
          <cell r="H142">
            <v>305</v>
          </cell>
          <cell r="I142">
            <v>305</v>
          </cell>
          <cell r="J142">
            <v>305</v>
          </cell>
          <cell r="K142">
            <v>305</v>
          </cell>
          <cell r="L142">
            <v>305</v>
          </cell>
          <cell r="M142">
            <v>305</v>
          </cell>
        </row>
        <row r="143">
          <cell r="A143" t="str">
            <v>Whitelee Extension</v>
          </cell>
          <cell r="B143">
            <v>206</v>
          </cell>
          <cell r="C143">
            <v>206</v>
          </cell>
          <cell r="D143">
            <v>206</v>
          </cell>
          <cell r="E143">
            <v>206</v>
          </cell>
          <cell r="F143">
            <v>206</v>
          </cell>
          <cell r="G143">
            <v>206</v>
          </cell>
          <cell r="H143">
            <v>206</v>
          </cell>
          <cell r="I143">
            <v>206</v>
          </cell>
          <cell r="J143">
            <v>206</v>
          </cell>
          <cell r="K143">
            <v>206</v>
          </cell>
          <cell r="L143">
            <v>206</v>
          </cell>
          <cell r="M143">
            <v>206</v>
          </cell>
        </row>
        <row r="144">
          <cell r="A144" t="str">
            <v>Wilton</v>
          </cell>
          <cell r="B144">
            <v>99</v>
          </cell>
          <cell r="C144">
            <v>99</v>
          </cell>
          <cell r="D144">
            <v>99</v>
          </cell>
          <cell r="E144">
            <v>99</v>
          </cell>
          <cell r="F144">
            <v>99</v>
          </cell>
          <cell r="G144">
            <v>99</v>
          </cell>
          <cell r="H144">
            <v>99</v>
          </cell>
          <cell r="I144">
            <v>99</v>
          </cell>
          <cell r="J144">
            <v>99</v>
          </cell>
          <cell r="K144">
            <v>99</v>
          </cell>
          <cell r="L144">
            <v>99</v>
          </cell>
          <cell r="M144">
            <v>99</v>
          </cell>
        </row>
        <row r="145">
          <cell r="A145" t="str">
            <v>Wylfa</v>
          </cell>
          <cell r="B145">
            <v>450</v>
          </cell>
          <cell r="C145">
            <v>450</v>
          </cell>
          <cell r="D145">
            <v>450</v>
          </cell>
          <cell r="E145">
            <v>450</v>
          </cell>
          <cell r="F145">
            <v>450</v>
          </cell>
          <cell r="G145">
            <v>450</v>
          </cell>
          <cell r="H145">
            <v>450</v>
          </cell>
          <cell r="I145">
            <v>450</v>
          </cell>
          <cell r="J145">
            <v>450</v>
          </cell>
          <cell r="K145">
            <v>450</v>
          </cell>
          <cell r="L145">
            <v>450</v>
          </cell>
          <cell r="M145">
            <v>450</v>
          </cell>
        </row>
      </sheetData>
      <sheetData sheetId="3"/>
      <sheetData sheetId="4">
        <row r="33">
          <cell r="A33">
            <v>1</v>
          </cell>
          <cell r="B33" t="str">
            <v>North Scotland</v>
          </cell>
          <cell r="C33">
            <v>27.677503000000002</v>
          </cell>
          <cell r="D33">
            <v>27.677503000000002</v>
          </cell>
          <cell r="E33">
            <v>27.677503000000002</v>
          </cell>
          <cell r="F33">
            <v>27.677503000000002</v>
          </cell>
          <cell r="G33">
            <v>27.677503000000002</v>
          </cell>
          <cell r="H33">
            <v>27.677503000000002</v>
          </cell>
          <cell r="I33">
            <v>27.677503000000002</v>
          </cell>
          <cell r="J33">
            <v>27.677503000000002</v>
          </cell>
          <cell r="K33">
            <v>27.677503000000002</v>
          </cell>
          <cell r="L33">
            <v>27.677503000000002</v>
          </cell>
          <cell r="M33">
            <v>27.677503000000002</v>
          </cell>
          <cell r="N33">
            <v>27.677503000000002</v>
          </cell>
        </row>
        <row r="34">
          <cell r="A34">
            <v>2</v>
          </cell>
          <cell r="B34" t="str">
            <v>East Aberdeenshire</v>
          </cell>
          <cell r="C34">
            <v>22.969442000000001</v>
          </cell>
          <cell r="D34">
            <v>22.969442000000001</v>
          </cell>
          <cell r="E34">
            <v>22.969442000000001</v>
          </cell>
          <cell r="F34">
            <v>22.969442000000001</v>
          </cell>
          <cell r="G34">
            <v>22.969442000000001</v>
          </cell>
          <cell r="H34">
            <v>22.969442000000001</v>
          </cell>
          <cell r="I34">
            <v>22.969442000000001</v>
          </cell>
          <cell r="J34">
            <v>22.969442000000001</v>
          </cell>
          <cell r="K34">
            <v>22.969442000000001</v>
          </cell>
          <cell r="L34">
            <v>22.969442000000001</v>
          </cell>
          <cell r="M34">
            <v>22.969442000000001</v>
          </cell>
          <cell r="N34">
            <v>22.969442000000001</v>
          </cell>
        </row>
        <row r="35">
          <cell r="A35">
            <v>3</v>
          </cell>
          <cell r="B35" t="str">
            <v>Western Highlands</v>
          </cell>
          <cell r="C35">
            <v>28.352457999999999</v>
          </cell>
          <cell r="D35">
            <v>28.352457999999999</v>
          </cell>
          <cell r="E35">
            <v>28.352457999999999</v>
          </cell>
          <cell r="F35">
            <v>28.352457999999999</v>
          </cell>
          <cell r="G35">
            <v>28.352457999999999</v>
          </cell>
          <cell r="H35">
            <v>28.352457999999999</v>
          </cell>
          <cell r="I35">
            <v>28.352457999999999</v>
          </cell>
          <cell r="J35">
            <v>28.352457999999999</v>
          </cell>
          <cell r="K35">
            <v>28.352457999999999</v>
          </cell>
          <cell r="L35">
            <v>28.352457999999999</v>
          </cell>
          <cell r="M35">
            <v>28.352457999999999</v>
          </cell>
          <cell r="N35">
            <v>28.352457999999999</v>
          </cell>
        </row>
        <row r="36">
          <cell r="A36">
            <v>4</v>
          </cell>
          <cell r="B36" t="str">
            <v>Skye and Lochalsh</v>
          </cell>
          <cell r="C36">
            <v>33.790236</v>
          </cell>
          <cell r="D36">
            <v>33.790236</v>
          </cell>
          <cell r="E36">
            <v>33.790236</v>
          </cell>
          <cell r="F36">
            <v>33.790236</v>
          </cell>
          <cell r="G36">
            <v>33.790236</v>
          </cell>
          <cell r="H36">
            <v>33.790236</v>
          </cell>
          <cell r="I36">
            <v>33.790236</v>
          </cell>
          <cell r="J36">
            <v>33.790236</v>
          </cell>
          <cell r="K36">
            <v>33.790236</v>
          </cell>
          <cell r="L36">
            <v>33.790236</v>
          </cell>
          <cell r="M36">
            <v>33.790236</v>
          </cell>
          <cell r="N36">
            <v>33.790236</v>
          </cell>
        </row>
        <row r="37">
          <cell r="A37">
            <v>5</v>
          </cell>
          <cell r="B37" t="str">
            <v>Eastern Grampian and Tayside</v>
          </cell>
          <cell r="C37">
            <v>24.024932</v>
          </cell>
          <cell r="D37">
            <v>24.024932</v>
          </cell>
          <cell r="E37">
            <v>24.024932</v>
          </cell>
          <cell r="F37">
            <v>24.024932</v>
          </cell>
          <cell r="G37">
            <v>24.024932</v>
          </cell>
          <cell r="H37">
            <v>24.024932</v>
          </cell>
          <cell r="I37">
            <v>24.024932</v>
          </cell>
          <cell r="J37">
            <v>24.024932</v>
          </cell>
          <cell r="K37">
            <v>24.024932</v>
          </cell>
          <cell r="L37">
            <v>24.024932</v>
          </cell>
          <cell r="M37">
            <v>24.024932</v>
          </cell>
          <cell r="N37">
            <v>24.024932</v>
          </cell>
        </row>
        <row r="38">
          <cell r="A38">
            <v>6</v>
          </cell>
          <cell r="B38" t="str">
            <v>Central Grampian</v>
          </cell>
          <cell r="C38">
            <v>21.972427</v>
          </cell>
          <cell r="D38">
            <v>21.972427</v>
          </cell>
          <cell r="E38">
            <v>21.972427</v>
          </cell>
          <cell r="F38">
            <v>21.972427</v>
          </cell>
          <cell r="G38">
            <v>21.972427</v>
          </cell>
          <cell r="H38">
            <v>21.972427</v>
          </cell>
          <cell r="I38">
            <v>21.972427</v>
          </cell>
          <cell r="J38">
            <v>21.972427</v>
          </cell>
          <cell r="K38">
            <v>21.972427</v>
          </cell>
          <cell r="L38">
            <v>21.972427</v>
          </cell>
          <cell r="M38">
            <v>21.972427</v>
          </cell>
          <cell r="N38">
            <v>21.972427</v>
          </cell>
        </row>
        <row r="39">
          <cell r="A39">
            <v>7</v>
          </cell>
          <cell r="B39" t="str">
            <v>Argyll</v>
          </cell>
          <cell r="C39">
            <v>20.852311</v>
          </cell>
          <cell r="D39">
            <v>20.852311</v>
          </cell>
          <cell r="E39">
            <v>20.852311</v>
          </cell>
          <cell r="F39">
            <v>20.852311</v>
          </cell>
          <cell r="G39">
            <v>20.852311</v>
          </cell>
          <cell r="H39">
            <v>20.852311</v>
          </cell>
          <cell r="I39">
            <v>20.852311</v>
          </cell>
          <cell r="J39">
            <v>20.852311</v>
          </cell>
          <cell r="K39">
            <v>20.852311</v>
          </cell>
          <cell r="L39">
            <v>20.852311</v>
          </cell>
          <cell r="M39">
            <v>20.852311</v>
          </cell>
          <cell r="N39">
            <v>20.852311</v>
          </cell>
        </row>
        <row r="40">
          <cell r="A40">
            <v>8</v>
          </cell>
          <cell r="B40" t="str">
            <v>The Trossachs</v>
          </cell>
          <cell r="C40">
            <v>18.422122000000002</v>
          </cell>
          <cell r="D40">
            <v>18.422122000000002</v>
          </cell>
          <cell r="E40">
            <v>18.422122000000002</v>
          </cell>
          <cell r="F40">
            <v>18.422122000000002</v>
          </cell>
          <cell r="G40">
            <v>18.422122000000002</v>
          </cell>
          <cell r="H40">
            <v>18.422122000000002</v>
          </cell>
          <cell r="I40">
            <v>18.422122000000002</v>
          </cell>
          <cell r="J40">
            <v>18.422122000000002</v>
          </cell>
          <cell r="K40">
            <v>18.422122000000002</v>
          </cell>
          <cell r="L40">
            <v>18.422122000000002</v>
          </cell>
          <cell r="M40">
            <v>18.422122000000002</v>
          </cell>
          <cell r="N40">
            <v>18.422122000000002</v>
          </cell>
        </row>
        <row r="41">
          <cell r="A41">
            <v>9</v>
          </cell>
          <cell r="B41" t="str">
            <v>Stirlingshire and Fife</v>
          </cell>
          <cell r="C41">
            <v>18.016942</v>
          </cell>
          <cell r="D41">
            <v>18.016942</v>
          </cell>
          <cell r="E41">
            <v>18.016942</v>
          </cell>
          <cell r="F41">
            <v>18.016942</v>
          </cell>
          <cell r="G41">
            <v>18.016942</v>
          </cell>
          <cell r="H41">
            <v>18.016942</v>
          </cell>
          <cell r="I41">
            <v>18.016942</v>
          </cell>
          <cell r="J41">
            <v>18.016942</v>
          </cell>
          <cell r="K41">
            <v>18.016942</v>
          </cell>
          <cell r="L41">
            <v>18.016942</v>
          </cell>
          <cell r="M41">
            <v>18.016942</v>
          </cell>
          <cell r="N41">
            <v>18.016942</v>
          </cell>
        </row>
        <row r="42">
          <cell r="A42">
            <v>10</v>
          </cell>
          <cell r="B42" t="str">
            <v>South West Scotland</v>
          </cell>
          <cell r="C42">
            <v>16.459351000000002</v>
          </cell>
          <cell r="D42">
            <v>16.459351000000002</v>
          </cell>
          <cell r="E42">
            <v>16.459351000000002</v>
          </cell>
          <cell r="F42">
            <v>16.459351000000002</v>
          </cell>
          <cell r="G42">
            <v>16.459351000000002</v>
          </cell>
          <cell r="H42">
            <v>16.459351000000002</v>
          </cell>
          <cell r="I42">
            <v>16.459351000000002</v>
          </cell>
          <cell r="J42">
            <v>16.459351000000002</v>
          </cell>
          <cell r="K42">
            <v>16.459351000000002</v>
          </cell>
          <cell r="L42">
            <v>16.459351000000002</v>
          </cell>
          <cell r="M42">
            <v>16.459351000000002</v>
          </cell>
          <cell r="N42">
            <v>16.459351000000002</v>
          </cell>
        </row>
        <row r="43">
          <cell r="A43">
            <v>11</v>
          </cell>
          <cell r="B43" t="str">
            <v>Lothian and Borders</v>
          </cell>
          <cell r="C43">
            <v>14.184761999999999</v>
          </cell>
          <cell r="D43">
            <v>14.184761999999999</v>
          </cell>
          <cell r="E43">
            <v>14.184761999999999</v>
          </cell>
          <cell r="F43">
            <v>14.184761999999999</v>
          </cell>
          <cell r="G43">
            <v>14.184761999999999</v>
          </cell>
          <cell r="H43">
            <v>14.184761999999999</v>
          </cell>
          <cell r="I43">
            <v>14.184761999999999</v>
          </cell>
          <cell r="J43">
            <v>14.184761999999999</v>
          </cell>
          <cell r="K43">
            <v>14.184761999999999</v>
          </cell>
          <cell r="L43">
            <v>14.184761999999999</v>
          </cell>
          <cell r="M43">
            <v>14.184761999999999</v>
          </cell>
          <cell r="N43">
            <v>14.184761999999999</v>
          </cell>
        </row>
        <row r="44">
          <cell r="A44">
            <v>12</v>
          </cell>
          <cell r="B44" t="str">
            <v>Solway and Cheviot</v>
          </cell>
          <cell r="C44">
            <v>12.726271000000001</v>
          </cell>
          <cell r="D44">
            <v>12.726271000000001</v>
          </cell>
          <cell r="E44">
            <v>12.726271000000001</v>
          </cell>
          <cell r="F44">
            <v>12.726271000000001</v>
          </cell>
          <cell r="G44">
            <v>12.726271000000001</v>
          </cell>
          <cell r="H44">
            <v>12.726271000000001</v>
          </cell>
          <cell r="I44">
            <v>12.726271000000001</v>
          </cell>
          <cell r="J44">
            <v>12.726271000000001</v>
          </cell>
          <cell r="K44">
            <v>12.726271000000001</v>
          </cell>
          <cell r="L44">
            <v>12.726271000000001</v>
          </cell>
          <cell r="M44">
            <v>12.726271000000001</v>
          </cell>
          <cell r="N44">
            <v>12.726271000000001</v>
          </cell>
        </row>
        <row r="45">
          <cell r="A45">
            <v>13</v>
          </cell>
          <cell r="B45" t="str">
            <v>North East England</v>
          </cell>
          <cell r="C45">
            <v>9.8700340000000004</v>
          </cell>
          <cell r="D45">
            <v>9.8700340000000004</v>
          </cell>
          <cell r="E45">
            <v>9.8700340000000004</v>
          </cell>
          <cell r="F45">
            <v>9.8700340000000004</v>
          </cell>
          <cell r="G45">
            <v>9.8700340000000004</v>
          </cell>
          <cell r="H45">
            <v>9.8700340000000004</v>
          </cell>
          <cell r="I45">
            <v>9.8700340000000004</v>
          </cell>
          <cell r="J45">
            <v>9.8700340000000004</v>
          </cell>
          <cell r="K45">
            <v>9.8700340000000004</v>
          </cell>
          <cell r="L45">
            <v>9.8700340000000004</v>
          </cell>
          <cell r="M45">
            <v>9.8700340000000004</v>
          </cell>
          <cell r="N45">
            <v>9.8700340000000004</v>
          </cell>
        </row>
        <row r="46">
          <cell r="A46">
            <v>14</v>
          </cell>
          <cell r="B46" t="str">
            <v>North Lancashire and The Lakes</v>
          </cell>
          <cell r="C46">
            <v>9.1485009999999996</v>
          </cell>
          <cell r="D46">
            <v>9.1485009999999996</v>
          </cell>
          <cell r="E46">
            <v>9.1485009999999996</v>
          </cell>
          <cell r="F46">
            <v>9.1485009999999996</v>
          </cell>
          <cell r="G46">
            <v>9.1485009999999996</v>
          </cell>
          <cell r="H46">
            <v>9.1485009999999996</v>
          </cell>
          <cell r="I46">
            <v>9.1485009999999996</v>
          </cell>
          <cell r="J46">
            <v>9.1485009999999996</v>
          </cell>
          <cell r="K46">
            <v>9.1485009999999996</v>
          </cell>
          <cell r="L46">
            <v>9.1485009999999996</v>
          </cell>
          <cell r="M46">
            <v>9.1485009999999996</v>
          </cell>
          <cell r="N46">
            <v>9.1485009999999996</v>
          </cell>
        </row>
        <row r="47">
          <cell r="A47">
            <v>15</v>
          </cell>
          <cell r="B47" t="str">
            <v>South Lancashire, Yorkshire and Humber</v>
          </cell>
          <cell r="C47">
            <v>7.6065940000000003</v>
          </cell>
          <cell r="D47">
            <v>7.6065940000000003</v>
          </cell>
          <cell r="E47">
            <v>7.6065940000000003</v>
          </cell>
          <cell r="F47">
            <v>7.6065940000000003</v>
          </cell>
          <cell r="G47">
            <v>7.6065940000000003</v>
          </cell>
          <cell r="H47">
            <v>7.6065940000000003</v>
          </cell>
          <cell r="I47">
            <v>7.6065940000000003</v>
          </cell>
          <cell r="J47">
            <v>7.6065940000000003</v>
          </cell>
          <cell r="K47">
            <v>7.6065940000000003</v>
          </cell>
          <cell r="L47">
            <v>7.6065940000000003</v>
          </cell>
          <cell r="M47">
            <v>7.6065940000000003</v>
          </cell>
          <cell r="N47">
            <v>7.6065940000000003</v>
          </cell>
        </row>
        <row r="48">
          <cell r="A48">
            <v>16</v>
          </cell>
          <cell r="B48" t="str">
            <v>North Midlands and North Wales</v>
          </cell>
          <cell r="C48">
            <v>6.1657229999999998</v>
          </cell>
          <cell r="D48">
            <v>6.1657229999999998</v>
          </cell>
          <cell r="E48">
            <v>6.1657229999999998</v>
          </cell>
          <cell r="F48">
            <v>6.1657229999999998</v>
          </cell>
          <cell r="G48">
            <v>6.1657229999999998</v>
          </cell>
          <cell r="H48">
            <v>6.1657229999999998</v>
          </cell>
          <cell r="I48">
            <v>6.1657229999999998</v>
          </cell>
          <cell r="J48">
            <v>6.1657229999999998</v>
          </cell>
          <cell r="K48">
            <v>6.1657229999999998</v>
          </cell>
          <cell r="L48">
            <v>6.1657229999999998</v>
          </cell>
          <cell r="M48">
            <v>6.1657229999999998</v>
          </cell>
          <cell r="N48">
            <v>6.1657229999999998</v>
          </cell>
        </row>
        <row r="49">
          <cell r="A49">
            <v>17</v>
          </cell>
          <cell r="B49" t="str">
            <v>South Lincolnshire and North Norfolk</v>
          </cell>
          <cell r="C49">
            <v>4.6465209999999999</v>
          </cell>
          <cell r="D49">
            <v>4.6465209999999999</v>
          </cell>
          <cell r="E49">
            <v>4.6465209999999999</v>
          </cell>
          <cell r="F49">
            <v>4.6465209999999999</v>
          </cell>
          <cell r="G49">
            <v>4.6465209999999999</v>
          </cell>
          <cell r="H49">
            <v>4.6465209999999999</v>
          </cell>
          <cell r="I49">
            <v>4.6465209999999999</v>
          </cell>
          <cell r="J49">
            <v>4.6465209999999999</v>
          </cell>
          <cell r="K49">
            <v>4.6465209999999999</v>
          </cell>
          <cell r="L49">
            <v>4.6465209999999999</v>
          </cell>
          <cell r="M49">
            <v>4.6465209999999999</v>
          </cell>
          <cell r="N49">
            <v>4.6465209999999999</v>
          </cell>
        </row>
        <row r="50">
          <cell r="A50">
            <v>18</v>
          </cell>
          <cell r="B50" t="str">
            <v>Mid Wales and The Midlands</v>
          </cell>
          <cell r="C50">
            <v>3.5479020000000001</v>
          </cell>
          <cell r="D50">
            <v>3.5479020000000001</v>
          </cell>
          <cell r="E50">
            <v>3.5479020000000001</v>
          </cell>
          <cell r="F50">
            <v>3.5479020000000001</v>
          </cell>
          <cell r="G50">
            <v>3.5479020000000001</v>
          </cell>
          <cell r="H50">
            <v>3.5479020000000001</v>
          </cell>
          <cell r="I50">
            <v>3.5479020000000001</v>
          </cell>
          <cell r="J50">
            <v>3.5479020000000001</v>
          </cell>
          <cell r="K50">
            <v>3.5479020000000001</v>
          </cell>
          <cell r="L50">
            <v>3.5479020000000001</v>
          </cell>
          <cell r="M50">
            <v>3.5479020000000001</v>
          </cell>
          <cell r="N50">
            <v>3.5479020000000001</v>
          </cell>
        </row>
        <row r="51">
          <cell r="A51">
            <v>19</v>
          </cell>
          <cell r="B51" t="str">
            <v>Anglesey and Snowdon</v>
          </cell>
          <cell r="C51">
            <v>8.5727499999999992</v>
          </cell>
          <cell r="D51">
            <v>8.5727499999999992</v>
          </cell>
          <cell r="E51">
            <v>8.5727499999999992</v>
          </cell>
          <cell r="F51">
            <v>8.5727499999999992</v>
          </cell>
          <cell r="G51">
            <v>8.5727499999999992</v>
          </cell>
          <cell r="H51">
            <v>8.5727499999999992</v>
          </cell>
          <cell r="I51">
            <v>8.5727499999999992</v>
          </cell>
          <cell r="J51">
            <v>8.5727499999999992</v>
          </cell>
          <cell r="K51">
            <v>8.5727499999999992</v>
          </cell>
          <cell r="L51">
            <v>8.5727499999999992</v>
          </cell>
          <cell r="M51">
            <v>8.5727499999999992</v>
          </cell>
          <cell r="N51">
            <v>8.5727499999999992</v>
          </cell>
        </row>
        <row r="52">
          <cell r="A52">
            <v>20</v>
          </cell>
          <cell r="B52" t="str">
            <v>Pembrokeshire</v>
          </cell>
          <cell r="C52">
            <v>6.5533679999999999</v>
          </cell>
          <cell r="D52">
            <v>6.5533679999999999</v>
          </cell>
          <cell r="E52">
            <v>6.5533679999999999</v>
          </cell>
          <cell r="F52">
            <v>6.5533679999999999</v>
          </cell>
          <cell r="G52">
            <v>6.5533679999999999</v>
          </cell>
          <cell r="H52">
            <v>6.5533679999999999</v>
          </cell>
          <cell r="I52">
            <v>6.5533679999999999</v>
          </cell>
          <cell r="J52">
            <v>6.5533679999999999</v>
          </cell>
          <cell r="K52">
            <v>6.5533679999999999</v>
          </cell>
          <cell r="L52">
            <v>6.5533679999999999</v>
          </cell>
          <cell r="M52">
            <v>6.5533679999999999</v>
          </cell>
          <cell r="N52">
            <v>6.5533679999999999</v>
          </cell>
        </row>
        <row r="53">
          <cell r="A53">
            <v>21</v>
          </cell>
          <cell r="B53" t="str">
            <v>South Wales</v>
          </cell>
          <cell r="C53">
            <v>3.7801170000000002</v>
          </cell>
          <cell r="D53">
            <v>3.7801170000000002</v>
          </cell>
          <cell r="E53">
            <v>3.7801170000000002</v>
          </cell>
          <cell r="F53">
            <v>3.7801170000000002</v>
          </cell>
          <cell r="G53">
            <v>3.7801170000000002</v>
          </cell>
          <cell r="H53">
            <v>3.7801170000000002</v>
          </cell>
          <cell r="I53">
            <v>3.7801170000000002</v>
          </cell>
          <cell r="J53">
            <v>3.7801170000000002</v>
          </cell>
          <cell r="K53">
            <v>3.7801170000000002</v>
          </cell>
          <cell r="L53">
            <v>3.7801170000000002</v>
          </cell>
          <cell r="M53">
            <v>3.7801170000000002</v>
          </cell>
          <cell r="N53">
            <v>3.7801170000000002</v>
          </cell>
        </row>
        <row r="54">
          <cell r="A54">
            <v>22</v>
          </cell>
          <cell r="B54" t="str">
            <v>Cotswold</v>
          </cell>
          <cell r="C54">
            <v>0.75098299999999996</v>
          </cell>
          <cell r="D54">
            <v>0.75098299999999996</v>
          </cell>
          <cell r="E54">
            <v>0.75098299999999996</v>
          </cell>
          <cell r="F54">
            <v>0.75098299999999996</v>
          </cell>
          <cell r="G54">
            <v>0.75098299999999996</v>
          </cell>
          <cell r="H54">
            <v>0.75098299999999996</v>
          </cell>
          <cell r="I54">
            <v>0.75098299999999996</v>
          </cell>
          <cell r="J54">
            <v>0.75098299999999996</v>
          </cell>
          <cell r="K54">
            <v>0.75098299999999996</v>
          </cell>
          <cell r="L54">
            <v>0.75098299999999996</v>
          </cell>
          <cell r="M54">
            <v>0.75098299999999996</v>
          </cell>
          <cell r="N54">
            <v>0.75098299999999996</v>
          </cell>
        </row>
        <row r="55">
          <cell r="A55">
            <v>23</v>
          </cell>
          <cell r="B55" t="str">
            <v>Central London</v>
          </cell>
          <cell r="C55">
            <v>-3.7799309999999999</v>
          </cell>
          <cell r="D55">
            <v>-3.7799309999999999</v>
          </cell>
          <cell r="E55">
            <v>-3.7799309999999999</v>
          </cell>
          <cell r="F55">
            <v>-3.7799309999999999</v>
          </cell>
          <cell r="G55">
            <v>-3.7799309999999999</v>
          </cell>
          <cell r="H55">
            <v>-3.7799309999999999</v>
          </cell>
          <cell r="I55">
            <v>-3.7799309999999999</v>
          </cell>
          <cell r="J55">
            <v>-3.7799309999999999</v>
          </cell>
          <cell r="K55">
            <v>-3.7799309999999999</v>
          </cell>
          <cell r="L55">
            <v>-3.7799309999999999</v>
          </cell>
          <cell r="M55">
            <v>-3.7799309999999999</v>
          </cell>
          <cell r="N55">
            <v>-3.7799309999999999</v>
          </cell>
        </row>
        <row r="56">
          <cell r="A56">
            <v>24</v>
          </cell>
          <cell r="B56" t="str">
            <v>Essex and Kent</v>
          </cell>
          <cell r="C56">
            <v>1.4326110000000001</v>
          </cell>
          <cell r="D56">
            <v>1.4326110000000001</v>
          </cell>
          <cell r="E56">
            <v>1.4326110000000001</v>
          </cell>
          <cell r="F56">
            <v>1.4326110000000001</v>
          </cell>
          <cell r="G56">
            <v>1.4326110000000001</v>
          </cell>
          <cell r="H56">
            <v>1.4326110000000001</v>
          </cell>
          <cell r="I56">
            <v>1.4326110000000001</v>
          </cell>
          <cell r="J56">
            <v>1.4326110000000001</v>
          </cell>
          <cell r="K56">
            <v>1.4326110000000001</v>
          </cell>
          <cell r="L56">
            <v>1.4326110000000001</v>
          </cell>
          <cell r="M56">
            <v>1.4326110000000001</v>
          </cell>
          <cell r="N56">
            <v>1.4326110000000001</v>
          </cell>
        </row>
        <row r="57">
          <cell r="A57">
            <v>25</v>
          </cell>
          <cell r="B57" t="str">
            <v>Oxfordshire, Surrey and Sussex</v>
          </cell>
          <cell r="C57">
            <v>-0.83412799999999998</v>
          </cell>
          <cell r="D57">
            <v>-0.83412799999999998</v>
          </cell>
          <cell r="E57">
            <v>-0.83412799999999998</v>
          </cell>
          <cell r="F57">
            <v>-0.83412799999999998</v>
          </cell>
          <cell r="G57">
            <v>-0.83412799999999998</v>
          </cell>
          <cell r="H57">
            <v>-0.83412799999999998</v>
          </cell>
          <cell r="I57">
            <v>-0.83412799999999998</v>
          </cell>
          <cell r="J57">
            <v>-0.83412799999999998</v>
          </cell>
          <cell r="K57">
            <v>-0.83412799999999998</v>
          </cell>
          <cell r="L57">
            <v>-0.83412799999999998</v>
          </cell>
          <cell r="M57">
            <v>-0.83412799999999998</v>
          </cell>
          <cell r="N57">
            <v>-0.83412799999999998</v>
          </cell>
        </row>
        <row r="58">
          <cell r="A58">
            <v>26</v>
          </cell>
          <cell r="B58" t="str">
            <v>Somerset and Wessex</v>
          </cell>
          <cell r="C58">
            <v>-2.707392</v>
          </cell>
          <cell r="D58">
            <v>-2.707392</v>
          </cell>
          <cell r="E58">
            <v>-2.707392</v>
          </cell>
          <cell r="F58">
            <v>-2.707392</v>
          </cell>
          <cell r="G58">
            <v>-2.707392</v>
          </cell>
          <cell r="H58">
            <v>-2.707392</v>
          </cell>
          <cell r="I58">
            <v>-2.707392</v>
          </cell>
          <cell r="J58">
            <v>-2.707392</v>
          </cell>
          <cell r="K58">
            <v>-2.707392</v>
          </cell>
          <cell r="L58">
            <v>-2.707392</v>
          </cell>
          <cell r="M58">
            <v>-2.707392</v>
          </cell>
          <cell r="N58">
            <v>-2.707392</v>
          </cell>
        </row>
        <row r="59">
          <cell r="A59">
            <v>27</v>
          </cell>
          <cell r="B59" t="str">
            <v>West Devon and Cornwall</v>
          </cell>
          <cell r="C59">
            <v>-4.7000539999999997</v>
          </cell>
          <cell r="D59">
            <v>-4.7000539999999997</v>
          </cell>
          <cell r="E59">
            <v>-4.7000539999999997</v>
          </cell>
          <cell r="F59">
            <v>-4.7000539999999997</v>
          </cell>
          <cell r="G59">
            <v>-4.7000539999999997</v>
          </cell>
          <cell r="H59">
            <v>-4.7000539999999997</v>
          </cell>
          <cell r="I59">
            <v>-4.7000539999999997</v>
          </cell>
          <cell r="J59">
            <v>-4.7000539999999997</v>
          </cell>
          <cell r="K59">
            <v>-4.7000539999999997</v>
          </cell>
          <cell r="L59">
            <v>-4.7000539999999997</v>
          </cell>
          <cell r="M59">
            <v>-4.7000539999999997</v>
          </cell>
          <cell r="N59">
            <v>-4.7000539999999997</v>
          </cell>
        </row>
      </sheetData>
      <sheetData sheetId="5">
        <row r="2">
          <cell r="A2">
            <v>132</v>
          </cell>
          <cell r="B2">
            <v>8.9645089999999996</v>
          </cell>
          <cell r="C2">
            <v>8.9645089999999996</v>
          </cell>
          <cell r="D2">
            <v>8.9645089999999996</v>
          </cell>
          <cell r="E2">
            <v>8.9645089999999996</v>
          </cell>
          <cell r="F2">
            <v>8.9645089999999996</v>
          </cell>
          <cell r="G2">
            <v>8.9645089999999996</v>
          </cell>
          <cell r="H2">
            <v>8.9645089999999996</v>
          </cell>
          <cell r="I2">
            <v>8.9645089999999996</v>
          </cell>
          <cell r="J2">
            <v>8.9645089999999996</v>
          </cell>
          <cell r="K2">
            <v>8.9645089999999996</v>
          </cell>
          <cell r="L2">
            <v>8.9645089999999996</v>
          </cell>
          <cell r="M2">
            <v>8.9645089999999996</v>
          </cell>
        </row>
      </sheetData>
      <sheetData sheetId="6">
        <row r="3">
          <cell r="A3" t="str">
            <v>Aigas</v>
          </cell>
          <cell r="B3">
            <v>0.57170799999999999</v>
          </cell>
          <cell r="C3">
            <v>0.57170799999999999</v>
          </cell>
          <cell r="D3">
            <v>0.57170799999999999</v>
          </cell>
          <cell r="E3">
            <v>0.57170799999999999</v>
          </cell>
          <cell r="F3">
            <v>0.57170799999999999</v>
          </cell>
          <cell r="G3">
            <v>0.57170799999999999</v>
          </cell>
          <cell r="H3">
            <v>0.57170799999999999</v>
          </cell>
          <cell r="I3">
            <v>0.57170799999999999</v>
          </cell>
          <cell r="J3">
            <v>0.57170799999999999</v>
          </cell>
          <cell r="K3">
            <v>0.57170799999999999</v>
          </cell>
          <cell r="L3">
            <v>0.57170799999999999</v>
          </cell>
          <cell r="M3">
            <v>0.57170799999999999</v>
          </cell>
        </row>
        <row r="4">
          <cell r="A4" t="str">
            <v>AChruach</v>
          </cell>
          <cell r="B4">
            <v>3.024438</v>
          </cell>
          <cell r="C4">
            <v>3.024438</v>
          </cell>
          <cell r="D4">
            <v>3.024438</v>
          </cell>
          <cell r="E4">
            <v>3.024438</v>
          </cell>
          <cell r="F4">
            <v>3.024438</v>
          </cell>
          <cell r="G4">
            <v>3.024438</v>
          </cell>
          <cell r="H4">
            <v>3.024438</v>
          </cell>
          <cell r="I4">
            <v>3.024438</v>
          </cell>
          <cell r="J4">
            <v>3.024438</v>
          </cell>
          <cell r="K4">
            <v>3.024438</v>
          </cell>
          <cell r="L4">
            <v>3.024438</v>
          </cell>
          <cell r="M4">
            <v>3.024438</v>
          </cell>
        </row>
        <row r="5">
          <cell r="A5" t="str">
            <v>An Suidhe</v>
          </cell>
          <cell r="B5">
            <v>3.5E-4</v>
          </cell>
          <cell r="C5">
            <v>3.5E-4</v>
          </cell>
          <cell r="D5">
            <v>3.5E-4</v>
          </cell>
          <cell r="E5">
            <v>3.5E-4</v>
          </cell>
          <cell r="F5">
            <v>3.5E-4</v>
          </cell>
          <cell r="G5">
            <v>3.5E-4</v>
          </cell>
          <cell r="H5">
            <v>3.5E-4</v>
          </cell>
          <cell r="I5">
            <v>3.5E-4</v>
          </cell>
          <cell r="J5">
            <v>3.5E-4</v>
          </cell>
          <cell r="K5">
            <v>3.5E-4</v>
          </cell>
          <cell r="L5">
            <v>3.5E-4</v>
          </cell>
          <cell r="M5">
            <v>3.5E-4</v>
          </cell>
        </row>
        <row r="6">
          <cell r="A6" t="str">
            <v>Arecleoch</v>
          </cell>
          <cell r="B6">
            <v>0.26939000000000002</v>
          </cell>
          <cell r="C6">
            <v>0.26939000000000002</v>
          </cell>
          <cell r="D6">
            <v>0.26939000000000002</v>
          </cell>
          <cell r="E6">
            <v>0.26939000000000002</v>
          </cell>
          <cell r="F6">
            <v>0.26939000000000002</v>
          </cell>
          <cell r="G6">
            <v>0.26939000000000002</v>
          </cell>
          <cell r="H6">
            <v>0.26939000000000002</v>
          </cell>
          <cell r="I6">
            <v>0.26939000000000002</v>
          </cell>
          <cell r="J6">
            <v>0.26939000000000002</v>
          </cell>
          <cell r="K6">
            <v>0.26939000000000002</v>
          </cell>
          <cell r="L6">
            <v>0.26939000000000002</v>
          </cell>
          <cell r="M6">
            <v>0.26939000000000002</v>
          </cell>
        </row>
        <row r="7">
          <cell r="A7" t="str">
            <v>Baglan Bay</v>
          </cell>
          <cell r="B7">
            <v>0.56798400000000004</v>
          </cell>
          <cell r="C7">
            <v>0.56798400000000004</v>
          </cell>
          <cell r="D7">
            <v>0.56798400000000004</v>
          </cell>
          <cell r="E7">
            <v>0.56798400000000004</v>
          </cell>
          <cell r="F7">
            <v>0.56798400000000004</v>
          </cell>
          <cell r="G7">
            <v>0.56798400000000004</v>
          </cell>
          <cell r="H7">
            <v>0.56798400000000004</v>
          </cell>
          <cell r="I7">
            <v>0.56798400000000004</v>
          </cell>
          <cell r="J7">
            <v>0.56798400000000004</v>
          </cell>
          <cell r="K7">
            <v>0.56798400000000004</v>
          </cell>
          <cell r="L7">
            <v>0.56798400000000004</v>
          </cell>
          <cell r="M7">
            <v>0.56798400000000004</v>
          </cell>
        </row>
        <row r="8">
          <cell r="A8" t="str">
            <v>Barrow</v>
          </cell>
          <cell r="B8">
            <v>36.956406999999999</v>
          </cell>
          <cell r="C8">
            <v>36.956406999999999</v>
          </cell>
          <cell r="D8">
            <v>36.956406999999999</v>
          </cell>
          <cell r="E8">
            <v>36.956406999999999</v>
          </cell>
          <cell r="F8">
            <v>36.956406999999999</v>
          </cell>
          <cell r="G8">
            <v>36.956406999999999</v>
          </cell>
          <cell r="H8">
            <v>36.956406999999999</v>
          </cell>
          <cell r="I8">
            <v>36.956406999999999</v>
          </cell>
          <cell r="J8">
            <v>36.956406999999999</v>
          </cell>
          <cell r="K8">
            <v>36.956406999999999</v>
          </cell>
          <cell r="L8">
            <v>36.956406999999999</v>
          </cell>
          <cell r="M8">
            <v>36.956406999999999</v>
          </cell>
        </row>
        <row r="9">
          <cell r="A9" t="str">
            <v>Black Law</v>
          </cell>
          <cell r="B9">
            <v>0.87403699999999995</v>
          </cell>
          <cell r="C9">
            <v>0.87403699999999995</v>
          </cell>
          <cell r="D9">
            <v>0.87403699999999995</v>
          </cell>
          <cell r="E9">
            <v>0.87403699999999995</v>
          </cell>
          <cell r="F9">
            <v>0.87403699999999995</v>
          </cell>
          <cell r="G9">
            <v>0.87403699999999995</v>
          </cell>
          <cell r="H9">
            <v>0.87403699999999995</v>
          </cell>
          <cell r="I9">
            <v>0.87403699999999995</v>
          </cell>
          <cell r="J9">
            <v>0.87403699999999995</v>
          </cell>
          <cell r="K9">
            <v>0.87403699999999995</v>
          </cell>
          <cell r="L9">
            <v>0.87403699999999995</v>
          </cell>
          <cell r="M9">
            <v>0.87403699999999995</v>
          </cell>
        </row>
        <row r="10">
          <cell r="A10" t="str">
            <v>Bodelwyddan</v>
          </cell>
          <cell r="B10">
            <v>-2.1163999999999999E-2</v>
          </cell>
          <cell r="C10">
            <v>-2.1163999999999999E-2</v>
          </cell>
          <cell r="D10">
            <v>-2.1163999999999999E-2</v>
          </cell>
          <cell r="E10">
            <v>-2.1163999999999999E-2</v>
          </cell>
          <cell r="F10">
            <v>-2.1163999999999999E-2</v>
          </cell>
          <cell r="G10">
            <v>-2.1163999999999999E-2</v>
          </cell>
          <cell r="H10">
            <v>-2.1163999999999999E-2</v>
          </cell>
          <cell r="I10">
            <v>-2.1163999999999999E-2</v>
          </cell>
          <cell r="J10">
            <v>-2.1163999999999999E-2</v>
          </cell>
          <cell r="K10">
            <v>-2.1163999999999999E-2</v>
          </cell>
          <cell r="L10">
            <v>-2.1163999999999999E-2</v>
          </cell>
          <cell r="M10">
            <v>-2.1163999999999999E-2</v>
          </cell>
        </row>
        <row r="11">
          <cell r="A11" t="str">
            <v>Carraig Gheal</v>
          </cell>
          <cell r="B11">
            <v>3.8451840000000002</v>
          </cell>
          <cell r="C11">
            <v>3.8451840000000002</v>
          </cell>
          <cell r="D11">
            <v>3.8451840000000002</v>
          </cell>
          <cell r="E11">
            <v>3.8451840000000002</v>
          </cell>
          <cell r="F11">
            <v>3.8451840000000002</v>
          </cell>
          <cell r="G11">
            <v>3.8451840000000002</v>
          </cell>
          <cell r="H11">
            <v>3.8451840000000002</v>
          </cell>
          <cell r="I11">
            <v>3.8451840000000002</v>
          </cell>
          <cell r="J11">
            <v>3.8451840000000002</v>
          </cell>
          <cell r="K11">
            <v>3.8451840000000002</v>
          </cell>
          <cell r="L11">
            <v>3.8451840000000002</v>
          </cell>
          <cell r="M11">
            <v>3.8451840000000002</v>
          </cell>
        </row>
        <row r="12">
          <cell r="A12" t="str">
            <v>Carrington</v>
          </cell>
          <cell r="B12">
            <v>0.12806600000000001</v>
          </cell>
          <cell r="C12">
            <v>0.12806600000000001</v>
          </cell>
          <cell r="D12">
            <v>0.12806600000000001</v>
          </cell>
          <cell r="E12">
            <v>0.12806600000000001</v>
          </cell>
          <cell r="F12">
            <v>0.12806600000000001</v>
          </cell>
          <cell r="G12">
            <v>0.12806600000000001</v>
          </cell>
          <cell r="H12">
            <v>0.12806600000000001</v>
          </cell>
          <cell r="I12">
            <v>0.12806600000000001</v>
          </cell>
          <cell r="J12">
            <v>0.12806600000000001</v>
          </cell>
          <cell r="K12">
            <v>0.12806600000000001</v>
          </cell>
          <cell r="L12">
            <v>0.12806600000000001</v>
          </cell>
          <cell r="M12">
            <v>0.12806600000000001</v>
          </cell>
        </row>
        <row r="13">
          <cell r="A13" t="str">
            <v>Clyde (North)</v>
          </cell>
          <cell r="B13">
            <v>9.5864000000000005E-2</v>
          </cell>
          <cell r="C13">
            <v>9.5864000000000005E-2</v>
          </cell>
          <cell r="D13">
            <v>9.5864000000000005E-2</v>
          </cell>
          <cell r="E13">
            <v>9.5864000000000005E-2</v>
          </cell>
          <cell r="F13">
            <v>9.5864000000000005E-2</v>
          </cell>
          <cell r="G13">
            <v>9.5864000000000005E-2</v>
          </cell>
          <cell r="H13">
            <v>9.5864000000000005E-2</v>
          </cell>
          <cell r="I13">
            <v>9.5864000000000005E-2</v>
          </cell>
          <cell r="J13">
            <v>9.5864000000000005E-2</v>
          </cell>
          <cell r="K13">
            <v>9.5864000000000005E-2</v>
          </cell>
          <cell r="L13">
            <v>9.5864000000000005E-2</v>
          </cell>
          <cell r="M13">
            <v>9.5864000000000005E-2</v>
          </cell>
        </row>
        <row r="14">
          <cell r="A14" t="str">
            <v>Clyde (South)</v>
          </cell>
          <cell r="B14">
            <v>0.110862</v>
          </cell>
          <cell r="C14">
            <v>0.110862</v>
          </cell>
          <cell r="D14">
            <v>0.110862</v>
          </cell>
          <cell r="E14">
            <v>0.110862</v>
          </cell>
          <cell r="F14">
            <v>0.110862</v>
          </cell>
          <cell r="G14">
            <v>0.110862</v>
          </cell>
          <cell r="H14">
            <v>0.110862</v>
          </cell>
          <cell r="I14">
            <v>0.110862</v>
          </cell>
          <cell r="J14">
            <v>0.110862</v>
          </cell>
          <cell r="K14">
            <v>0.110862</v>
          </cell>
          <cell r="L14">
            <v>0.110862</v>
          </cell>
          <cell r="M14">
            <v>0.110862</v>
          </cell>
        </row>
        <row r="15">
          <cell r="A15" t="str">
            <v>Corriemoillie</v>
          </cell>
          <cell r="B15">
            <v>2.4033289999999998</v>
          </cell>
          <cell r="C15">
            <v>2.4033289999999998</v>
          </cell>
          <cell r="D15">
            <v>2.4033289999999998</v>
          </cell>
          <cell r="E15">
            <v>2.4033289999999998</v>
          </cell>
          <cell r="F15">
            <v>2.4033289999999998</v>
          </cell>
          <cell r="G15">
            <v>2.4033289999999998</v>
          </cell>
          <cell r="H15">
            <v>2.4033289999999998</v>
          </cell>
          <cell r="I15">
            <v>2.4033289999999998</v>
          </cell>
          <cell r="J15">
            <v>2.4033289999999998</v>
          </cell>
          <cell r="K15">
            <v>2.4033289999999998</v>
          </cell>
          <cell r="L15">
            <v>2.4033289999999998</v>
          </cell>
          <cell r="M15">
            <v>2.4033289999999998</v>
          </cell>
        </row>
        <row r="16">
          <cell r="A16" t="str">
            <v>Coryton</v>
          </cell>
          <cell r="B16">
            <v>4.8528000000000002E-2</v>
          </cell>
          <cell r="C16">
            <v>4.8528000000000002E-2</v>
          </cell>
          <cell r="D16">
            <v>4.8528000000000002E-2</v>
          </cell>
          <cell r="E16">
            <v>4.8528000000000002E-2</v>
          </cell>
          <cell r="F16">
            <v>4.8528000000000002E-2</v>
          </cell>
          <cell r="G16">
            <v>4.8528000000000002E-2</v>
          </cell>
          <cell r="H16">
            <v>4.8528000000000002E-2</v>
          </cell>
          <cell r="I16">
            <v>4.8528000000000002E-2</v>
          </cell>
          <cell r="J16">
            <v>4.8528000000000002E-2</v>
          </cell>
          <cell r="K16">
            <v>4.8528000000000002E-2</v>
          </cell>
          <cell r="L16">
            <v>4.8528000000000002E-2</v>
          </cell>
          <cell r="M16">
            <v>4.8528000000000002E-2</v>
          </cell>
        </row>
        <row r="17">
          <cell r="A17" t="str">
            <v>Cruachan</v>
          </cell>
          <cell r="B17">
            <v>1.666622</v>
          </cell>
          <cell r="C17">
            <v>1.666622</v>
          </cell>
          <cell r="D17">
            <v>1.666622</v>
          </cell>
          <cell r="E17">
            <v>1.666622</v>
          </cell>
          <cell r="F17">
            <v>1.666622</v>
          </cell>
          <cell r="G17">
            <v>1.666622</v>
          </cell>
          <cell r="H17">
            <v>1.666622</v>
          </cell>
          <cell r="I17">
            <v>1.666622</v>
          </cell>
          <cell r="J17">
            <v>1.666622</v>
          </cell>
          <cell r="K17">
            <v>1.666622</v>
          </cell>
          <cell r="L17">
            <v>1.666622</v>
          </cell>
          <cell r="M17">
            <v>1.666622</v>
          </cell>
        </row>
        <row r="18">
          <cell r="A18" t="str">
            <v>Crystal Rig</v>
          </cell>
          <cell r="B18">
            <v>0.35694399999999998</v>
          </cell>
          <cell r="C18">
            <v>0.35694399999999998</v>
          </cell>
          <cell r="D18">
            <v>0.35694399999999998</v>
          </cell>
          <cell r="E18">
            <v>0.35694399999999998</v>
          </cell>
          <cell r="F18">
            <v>0.35694399999999998</v>
          </cell>
          <cell r="G18">
            <v>0.35694399999999998</v>
          </cell>
          <cell r="H18">
            <v>0.35694399999999998</v>
          </cell>
          <cell r="I18">
            <v>0.35694399999999998</v>
          </cell>
          <cell r="J18">
            <v>0.35694399999999998</v>
          </cell>
          <cell r="K18">
            <v>0.35694399999999998</v>
          </cell>
          <cell r="L18">
            <v>0.35694399999999998</v>
          </cell>
          <cell r="M18">
            <v>0.35694399999999998</v>
          </cell>
        </row>
        <row r="19">
          <cell r="A19" t="str">
            <v>Culligran</v>
          </cell>
          <cell r="B19">
            <v>1.5150399999999999</v>
          </cell>
          <cell r="C19">
            <v>1.5150399999999999</v>
          </cell>
          <cell r="D19">
            <v>1.5150399999999999</v>
          </cell>
          <cell r="E19">
            <v>1.5150399999999999</v>
          </cell>
          <cell r="F19">
            <v>1.5150399999999999</v>
          </cell>
          <cell r="G19">
            <v>1.5150399999999999</v>
          </cell>
          <cell r="H19">
            <v>1.5150399999999999</v>
          </cell>
          <cell r="I19">
            <v>1.5150399999999999</v>
          </cell>
          <cell r="J19">
            <v>1.5150399999999999</v>
          </cell>
          <cell r="K19">
            <v>1.5150399999999999</v>
          </cell>
          <cell r="L19">
            <v>1.5150399999999999</v>
          </cell>
          <cell r="M19">
            <v>1.5150399999999999</v>
          </cell>
        </row>
        <row r="20">
          <cell r="A20" t="str">
            <v>Deanie</v>
          </cell>
          <cell r="B20">
            <v>2.4889939999999999</v>
          </cell>
          <cell r="C20">
            <v>2.4889939999999999</v>
          </cell>
          <cell r="D20">
            <v>2.4889939999999999</v>
          </cell>
          <cell r="E20">
            <v>2.4889939999999999</v>
          </cell>
          <cell r="F20">
            <v>2.4889939999999999</v>
          </cell>
          <cell r="G20">
            <v>2.4889939999999999</v>
          </cell>
          <cell r="H20">
            <v>2.4889939999999999</v>
          </cell>
          <cell r="I20">
            <v>2.4889939999999999</v>
          </cell>
          <cell r="J20">
            <v>2.4889939999999999</v>
          </cell>
          <cell r="K20">
            <v>2.4889939999999999</v>
          </cell>
          <cell r="L20">
            <v>2.4889939999999999</v>
          </cell>
          <cell r="M20">
            <v>2.4889939999999999</v>
          </cell>
        </row>
        <row r="21">
          <cell r="A21" t="str">
            <v>Dersalloch</v>
          </cell>
          <cell r="B21">
            <v>1.5994159999999999</v>
          </cell>
          <cell r="C21">
            <v>1.5994159999999999</v>
          </cell>
          <cell r="D21">
            <v>1.5994159999999999</v>
          </cell>
          <cell r="E21">
            <v>1.5994159999999999</v>
          </cell>
          <cell r="F21">
            <v>1.5994159999999999</v>
          </cell>
          <cell r="G21">
            <v>1.5994159999999999</v>
          </cell>
          <cell r="H21">
            <v>1.5994159999999999</v>
          </cell>
          <cell r="I21">
            <v>1.5994159999999999</v>
          </cell>
          <cell r="J21">
            <v>1.5994159999999999</v>
          </cell>
          <cell r="K21">
            <v>1.5994159999999999</v>
          </cell>
          <cell r="L21">
            <v>1.5994159999999999</v>
          </cell>
          <cell r="M21">
            <v>1.5994159999999999</v>
          </cell>
        </row>
        <row r="22">
          <cell r="A22" t="str">
            <v>Didcot</v>
          </cell>
          <cell r="B22">
            <v>0.221243</v>
          </cell>
          <cell r="C22">
            <v>0.221243</v>
          </cell>
          <cell r="D22">
            <v>0.221243</v>
          </cell>
          <cell r="E22">
            <v>0.221243</v>
          </cell>
          <cell r="F22">
            <v>0.221243</v>
          </cell>
          <cell r="G22">
            <v>0.221243</v>
          </cell>
          <cell r="H22">
            <v>0.221243</v>
          </cell>
          <cell r="I22">
            <v>0.221243</v>
          </cell>
          <cell r="J22">
            <v>0.221243</v>
          </cell>
          <cell r="K22">
            <v>0.221243</v>
          </cell>
          <cell r="L22">
            <v>0.221243</v>
          </cell>
          <cell r="M22">
            <v>0.221243</v>
          </cell>
        </row>
        <row r="23">
          <cell r="A23" t="str">
            <v>Dinorwig</v>
          </cell>
          <cell r="B23">
            <v>2.1014400000000002</v>
          </cell>
          <cell r="C23">
            <v>2.1014400000000002</v>
          </cell>
          <cell r="D23">
            <v>2.1014400000000002</v>
          </cell>
          <cell r="E23">
            <v>2.1014400000000002</v>
          </cell>
          <cell r="F23">
            <v>2.1014400000000002</v>
          </cell>
          <cell r="G23">
            <v>2.1014400000000002</v>
          </cell>
          <cell r="H23">
            <v>2.1014400000000002</v>
          </cell>
          <cell r="I23">
            <v>2.1014400000000002</v>
          </cell>
          <cell r="J23">
            <v>2.1014400000000002</v>
          </cell>
          <cell r="K23">
            <v>2.1014400000000002</v>
          </cell>
          <cell r="L23">
            <v>2.1014400000000002</v>
          </cell>
          <cell r="M23">
            <v>2.1014400000000002</v>
          </cell>
        </row>
        <row r="24">
          <cell r="A24" t="str">
            <v>Edinbane</v>
          </cell>
          <cell r="B24">
            <v>5.9844819999999999</v>
          </cell>
          <cell r="C24">
            <v>5.9844819999999999</v>
          </cell>
          <cell r="D24">
            <v>5.9844819999999999</v>
          </cell>
          <cell r="E24">
            <v>5.9844819999999999</v>
          </cell>
          <cell r="F24">
            <v>5.9844819999999999</v>
          </cell>
          <cell r="G24">
            <v>5.9844819999999999</v>
          </cell>
          <cell r="H24">
            <v>5.9844819999999999</v>
          </cell>
          <cell r="I24">
            <v>5.9844819999999999</v>
          </cell>
          <cell r="J24">
            <v>5.9844819999999999</v>
          </cell>
          <cell r="K24">
            <v>5.9844819999999999</v>
          </cell>
          <cell r="L24">
            <v>5.9844819999999999</v>
          </cell>
          <cell r="M24">
            <v>5.9844819999999999</v>
          </cell>
        </row>
        <row r="25">
          <cell r="A25" t="str">
            <v>Ewe Hill</v>
          </cell>
          <cell r="B25">
            <v>2.2658390000000002</v>
          </cell>
          <cell r="C25">
            <v>2.2658390000000002</v>
          </cell>
          <cell r="D25">
            <v>2.2658390000000002</v>
          </cell>
          <cell r="E25">
            <v>2.2658390000000002</v>
          </cell>
          <cell r="F25">
            <v>2.2658390000000002</v>
          </cell>
          <cell r="G25">
            <v>2.2658390000000002</v>
          </cell>
          <cell r="H25">
            <v>2.2658390000000002</v>
          </cell>
          <cell r="I25">
            <v>2.2658390000000002</v>
          </cell>
          <cell r="J25">
            <v>2.2658390000000002</v>
          </cell>
          <cell r="K25">
            <v>2.2658390000000002</v>
          </cell>
          <cell r="L25">
            <v>2.2658390000000002</v>
          </cell>
          <cell r="M25">
            <v>2.2658390000000002</v>
          </cell>
        </row>
        <row r="26">
          <cell r="A26" t="str">
            <v>Fallago</v>
          </cell>
          <cell r="B26">
            <v>0.94672400000000001</v>
          </cell>
          <cell r="C26">
            <v>0.94672400000000001</v>
          </cell>
          <cell r="D26">
            <v>0.94672400000000001</v>
          </cell>
          <cell r="E26">
            <v>0.94672400000000001</v>
          </cell>
          <cell r="F26">
            <v>0.94672400000000001</v>
          </cell>
          <cell r="G26">
            <v>0.94672400000000001</v>
          </cell>
          <cell r="H26">
            <v>0.94672400000000001</v>
          </cell>
          <cell r="I26">
            <v>0.94672400000000001</v>
          </cell>
          <cell r="J26">
            <v>0.94672400000000001</v>
          </cell>
          <cell r="K26">
            <v>0.94672400000000001</v>
          </cell>
          <cell r="L26">
            <v>0.94672400000000001</v>
          </cell>
          <cell r="M26">
            <v>0.94672400000000001</v>
          </cell>
        </row>
        <row r="27">
          <cell r="A27" t="str">
            <v>Farr Windfarm</v>
          </cell>
          <cell r="B27">
            <v>2.049553</v>
          </cell>
          <cell r="C27">
            <v>2.049553</v>
          </cell>
          <cell r="D27">
            <v>2.049553</v>
          </cell>
          <cell r="E27">
            <v>2.049553</v>
          </cell>
          <cell r="F27">
            <v>2.049553</v>
          </cell>
          <cell r="G27">
            <v>2.049553</v>
          </cell>
          <cell r="H27">
            <v>2.049553</v>
          </cell>
          <cell r="I27">
            <v>2.049553</v>
          </cell>
          <cell r="J27">
            <v>2.049553</v>
          </cell>
          <cell r="K27">
            <v>2.049553</v>
          </cell>
          <cell r="L27">
            <v>2.049553</v>
          </cell>
          <cell r="M27">
            <v>2.049553</v>
          </cell>
        </row>
        <row r="28">
          <cell r="A28" t="str">
            <v>Ffestiniogg</v>
          </cell>
          <cell r="B28">
            <v>0.221524</v>
          </cell>
          <cell r="C28">
            <v>0.221524</v>
          </cell>
          <cell r="D28">
            <v>0.221524</v>
          </cell>
          <cell r="E28">
            <v>0.221524</v>
          </cell>
          <cell r="F28">
            <v>0.221524</v>
          </cell>
          <cell r="G28">
            <v>0.221524</v>
          </cell>
          <cell r="H28">
            <v>0.221524</v>
          </cell>
          <cell r="I28">
            <v>0.221524</v>
          </cell>
          <cell r="J28">
            <v>0.221524</v>
          </cell>
          <cell r="K28">
            <v>0.221524</v>
          </cell>
          <cell r="L28">
            <v>0.221524</v>
          </cell>
          <cell r="M28">
            <v>0.221524</v>
          </cell>
        </row>
        <row r="29">
          <cell r="A29" t="str">
            <v>Finlarig</v>
          </cell>
          <cell r="B29">
            <v>0.27989799999999998</v>
          </cell>
          <cell r="C29">
            <v>0.27989799999999998</v>
          </cell>
          <cell r="D29">
            <v>0.27989799999999998</v>
          </cell>
          <cell r="E29">
            <v>0.27989799999999998</v>
          </cell>
          <cell r="F29">
            <v>0.27989799999999998</v>
          </cell>
          <cell r="G29">
            <v>0.27989799999999998</v>
          </cell>
          <cell r="H29">
            <v>0.27989799999999998</v>
          </cell>
          <cell r="I29">
            <v>0.27989799999999998</v>
          </cell>
          <cell r="J29">
            <v>0.27989799999999998</v>
          </cell>
          <cell r="K29">
            <v>0.27989799999999998</v>
          </cell>
          <cell r="L29">
            <v>0.27989799999999998</v>
          </cell>
          <cell r="M29">
            <v>0.27989799999999998</v>
          </cell>
        </row>
        <row r="30">
          <cell r="A30" t="str">
            <v>Foyers</v>
          </cell>
          <cell r="B30">
            <v>0.66795400000000005</v>
          </cell>
          <cell r="C30">
            <v>0.66795400000000005</v>
          </cell>
          <cell r="D30">
            <v>0.66795400000000005</v>
          </cell>
          <cell r="E30">
            <v>0.66795400000000005</v>
          </cell>
          <cell r="F30">
            <v>0.66795400000000005</v>
          </cell>
          <cell r="G30">
            <v>0.66795400000000005</v>
          </cell>
          <cell r="H30">
            <v>0.66795400000000005</v>
          </cell>
          <cell r="I30">
            <v>0.66795400000000005</v>
          </cell>
          <cell r="J30">
            <v>0.66795400000000005</v>
          </cell>
          <cell r="K30">
            <v>0.66795400000000005</v>
          </cell>
          <cell r="L30">
            <v>0.66795400000000005</v>
          </cell>
          <cell r="M30">
            <v>0.66795400000000005</v>
          </cell>
        </row>
        <row r="31">
          <cell r="A31" t="str">
            <v>Glendoe</v>
          </cell>
          <cell r="B31">
            <v>1.607901</v>
          </cell>
          <cell r="C31">
            <v>1.607901</v>
          </cell>
          <cell r="D31">
            <v>1.607901</v>
          </cell>
          <cell r="E31">
            <v>1.607901</v>
          </cell>
          <cell r="F31">
            <v>1.607901</v>
          </cell>
          <cell r="G31">
            <v>1.607901</v>
          </cell>
          <cell r="H31">
            <v>1.607901</v>
          </cell>
          <cell r="I31">
            <v>1.607901</v>
          </cell>
          <cell r="J31">
            <v>1.607901</v>
          </cell>
          <cell r="K31">
            <v>1.607901</v>
          </cell>
          <cell r="L31">
            <v>1.607901</v>
          </cell>
          <cell r="M31">
            <v>1.607901</v>
          </cell>
        </row>
        <row r="32">
          <cell r="A32" t="str">
            <v>Glenmoriston</v>
          </cell>
          <cell r="B32">
            <v>1.154542</v>
          </cell>
          <cell r="C32">
            <v>1.154542</v>
          </cell>
          <cell r="D32">
            <v>1.154542</v>
          </cell>
          <cell r="E32">
            <v>1.154542</v>
          </cell>
          <cell r="F32">
            <v>1.154542</v>
          </cell>
          <cell r="G32">
            <v>1.154542</v>
          </cell>
          <cell r="H32">
            <v>1.154542</v>
          </cell>
          <cell r="I32">
            <v>1.154542</v>
          </cell>
          <cell r="J32">
            <v>1.154542</v>
          </cell>
          <cell r="K32">
            <v>1.154542</v>
          </cell>
          <cell r="L32">
            <v>1.154542</v>
          </cell>
          <cell r="M32">
            <v>1.154542</v>
          </cell>
        </row>
        <row r="33">
          <cell r="A33" t="str">
            <v>Gordonbush</v>
          </cell>
          <cell r="B33">
            <v>3.43763</v>
          </cell>
          <cell r="C33">
            <v>3.43763</v>
          </cell>
          <cell r="D33">
            <v>3.43763</v>
          </cell>
          <cell r="E33">
            <v>3.43763</v>
          </cell>
          <cell r="F33">
            <v>3.43763</v>
          </cell>
          <cell r="G33">
            <v>3.43763</v>
          </cell>
          <cell r="H33">
            <v>3.43763</v>
          </cell>
          <cell r="I33">
            <v>3.43763</v>
          </cell>
          <cell r="J33">
            <v>3.43763</v>
          </cell>
          <cell r="K33">
            <v>3.43763</v>
          </cell>
          <cell r="L33">
            <v>3.43763</v>
          </cell>
          <cell r="M33">
            <v>3.43763</v>
          </cell>
        </row>
        <row r="34">
          <cell r="A34" t="str">
            <v>Greater Gabbard</v>
          </cell>
          <cell r="B34">
            <v>30.469373000000001</v>
          </cell>
          <cell r="C34">
            <v>30.469373000000001</v>
          </cell>
          <cell r="D34">
            <v>30.469373000000001</v>
          </cell>
          <cell r="E34">
            <v>30.469373000000001</v>
          </cell>
          <cell r="F34">
            <v>30.469373000000001</v>
          </cell>
          <cell r="G34">
            <v>30.469373000000001</v>
          </cell>
          <cell r="H34">
            <v>30.469373000000001</v>
          </cell>
          <cell r="I34">
            <v>30.469373000000001</v>
          </cell>
          <cell r="J34">
            <v>30.469373000000001</v>
          </cell>
          <cell r="K34">
            <v>30.469373000000001</v>
          </cell>
          <cell r="L34">
            <v>30.469373000000001</v>
          </cell>
          <cell r="M34">
            <v>30.469373000000001</v>
          </cell>
        </row>
        <row r="35">
          <cell r="A35" t="str">
            <v>Griffin Wind</v>
          </cell>
          <cell r="B35">
            <v>1.386315</v>
          </cell>
          <cell r="C35">
            <v>1.386315</v>
          </cell>
          <cell r="D35">
            <v>1.386315</v>
          </cell>
          <cell r="E35">
            <v>1.386315</v>
          </cell>
          <cell r="F35">
            <v>1.386315</v>
          </cell>
          <cell r="G35">
            <v>1.386315</v>
          </cell>
          <cell r="H35">
            <v>1.386315</v>
          </cell>
          <cell r="I35">
            <v>1.386315</v>
          </cell>
          <cell r="J35">
            <v>1.386315</v>
          </cell>
          <cell r="K35">
            <v>1.386315</v>
          </cell>
          <cell r="L35">
            <v>1.386315</v>
          </cell>
          <cell r="M35">
            <v>1.386315</v>
          </cell>
        </row>
        <row r="36">
          <cell r="A36" t="str">
            <v>Gunfleet Sands</v>
          </cell>
          <cell r="B36">
            <v>14.034678</v>
          </cell>
          <cell r="C36">
            <v>14.034678</v>
          </cell>
          <cell r="D36">
            <v>14.034678</v>
          </cell>
          <cell r="E36">
            <v>14.034678</v>
          </cell>
          <cell r="F36">
            <v>14.034678</v>
          </cell>
          <cell r="G36">
            <v>14.034678</v>
          </cell>
          <cell r="H36">
            <v>14.034678</v>
          </cell>
          <cell r="I36">
            <v>14.034678</v>
          </cell>
          <cell r="J36">
            <v>14.034678</v>
          </cell>
          <cell r="K36">
            <v>14.034678</v>
          </cell>
          <cell r="L36">
            <v>14.034678</v>
          </cell>
          <cell r="M36">
            <v>14.034678</v>
          </cell>
        </row>
        <row r="37">
          <cell r="A37" t="str">
            <v>Hadyard Hill</v>
          </cell>
          <cell r="B37">
            <v>2.4084539999999999</v>
          </cell>
          <cell r="C37">
            <v>2.4084539999999999</v>
          </cell>
          <cell r="D37">
            <v>2.4084539999999999</v>
          </cell>
          <cell r="E37">
            <v>2.4084539999999999</v>
          </cell>
          <cell r="F37">
            <v>2.4084539999999999</v>
          </cell>
          <cell r="G37">
            <v>2.4084539999999999</v>
          </cell>
          <cell r="H37">
            <v>2.4084539999999999</v>
          </cell>
          <cell r="I37">
            <v>2.4084539999999999</v>
          </cell>
          <cell r="J37">
            <v>2.4084539999999999</v>
          </cell>
          <cell r="K37">
            <v>2.4084539999999999</v>
          </cell>
          <cell r="L37">
            <v>2.4084539999999999</v>
          </cell>
          <cell r="M37">
            <v>2.4084539999999999</v>
          </cell>
        </row>
        <row r="38">
          <cell r="A38" t="str">
            <v>Harestanes</v>
          </cell>
          <cell r="B38">
            <v>4.4265499999999998</v>
          </cell>
          <cell r="C38">
            <v>4.4265499999999998</v>
          </cell>
          <cell r="D38">
            <v>4.4265499999999998</v>
          </cell>
          <cell r="E38">
            <v>4.4265499999999998</v>
          </cell>
          <cell r="F38">
            <v>4.4265499999999998</v>
          </cell>
          <cell r="G38">
            <v>4.4265499999999998</v>
          </cell>
          <cell r="H38">
            <v>4.4265499999999998</v>
          </cell>
          <cell r="I38">
            <v>4.4265499999999998</v>
          </cell>
          <cell r="J38">
            <v>4.4265499999999998</v>
          </cell>
          <cell r="K38">
            <v>4.4265499999999998</v>
          </cell>
          <cell r="L38">
            <v>4.4265499999999998</v>
          </cell>
          <cell r="M38">
            <v>4.4265499999999998</v>
          </cell>
        </row>
        <row r="39">
          <cell r="A39" t="str">
            <v>Hartlepool</v>
          </cell>
          <cell r="B39">
            <v>0.52128600000000003</v>
          </cell>
          <cell r="C39">
            <v>0.52128600000000003</v>
          </cell>
          <cell r="D39">
            <v>0.52128600000000003</v>
          </cell>
          <cell r="E39">
            <v>0.52128600000000003</v>
          </cell>
          <cell r="F39">
            <v>0.52128600000000003</v>
          </cell>
          <cell r="G39">
            <v>0.52128600000000003</v>
          </cell>
          <cell r="H39">
            <v>0.52128600000000003</v>
          </cell>
          <cell r="I39">
            <v>0.52128600000000003</v>
          </cell>
          <cell r="J39">
            <v>0.52128600000000003</v>
          </cell>
          <cell r="K39">
            <v>0.52128600000000003</v>
          </cell>
          <cell r="L39">
            <v>0.52128600000000003</v>
          </cell>
          <cell r="M39">
            <v>0.52128600000000003</v>
          </cell>
        </row>
        <row r="40">
          <cell r="A40" t="str">
            <v>Hedon</v>
          </cell>
          <cell r="B40">
            <v>0.174843</v>
          </cell>
          <cell r="C40">
            <v>0.174843</v>
          </cell>
          <cell r="D40">
            <v>0.174843</v>
          </cell>
          <cell r="E40">
            <v>0.174843</v>
          </cell>
          <cell r="F40">
            <v>0.174843</v>
          </cell>
          <cell r="G40">
            <v>0.174843</v>
          </cell>
          <cell r="H40">
            <v>0.174843</v>
          </cell>
          <cell r="I40">
            <v>0.174843</v>
          </cell>
          <cell r="J40">
            <v>0.174843</v>
          </cell>
          <cell r="K40">
            <v>0.174843</v>
          </cell>
          <cell r="L40">
            <v>0.174843</v>
          </cell>
          <cell r="M40">
            <v>0.174843</v>
          </cell>
        </row>
        <row r="41">
          <cell r="A41" t="str">
            <v>Invergarry</v>
          </cell>
          <cell r="B41">
            <v>1.2397290000000001</v>
          </cell>
          <cell r="C41">
            <v>1.2397290000000001</v>
          </cell>
          <cell r="D41">
            <v>1.2397290000000001</v>
          </cell>
          <cell r="E41">
            <v>1.2397290000000001</v>
          </cell>
          <cell r="F41">
            <v>1.2397290000000001</v>
          </cell>
          <cell r="G41">
            <v>1.2397290000000001</v>
          </cell>
          <cell r="H41">
            <v>1.2397290000000001</v>
          </cell>
          <cell r="I41">
            <v>1.2397290000000001</v>
          </cell>
          <cell r="J41">
            <v>1.2397290000000001</v>
          </cell>
          <cell r="K41">
            <v>1.2397290000000001</v>
          </cell>
          <cell r="L41">
            <v>1.2397290000000001</v>
          </cell>
          <cell r="M41">
            <v>1.2397290000000001</v>
          </cell>
        </row>
        <row r="42">
          <cell r="A42" t="str">
            <v>Kilbraur</v>
          </cell>
          <cell r="B42">
            <v>1.7016610000000001</v>
          </cell>
          <cell r="C42">
            <v>1.7016610000000001</v>
          </cell>
          <cell r="D42">
            <v>1.7016610000000001</v>
          </cell>
          <cell r="E42">
            <v>1.7016610000000001</v>
          </cell>
          <cell r="F42">
            <v>1.7016610000000001</v>
          </cell>
          <cell r="G42">
            <v>1.7016610000000001</v>
          </cell>
          <cell r="H42">
            <v>1.7016610000000001</v>
          </cell>
          <cell r="I42">
            <v>1.7016610000000001</v>
          </cell>
          <cell r="J42">
            <v>1.7016610000000001</v>
          </cell>
          <cell r="K42">
            <v>1.7016610000000001</v>
          </cell>
          <cell r="L42">
            <v>1.7016610000000001</v>
          </cell>
          <cell r="M42">
            <v>1.7016610000000001</v>
          </cell>
        </row>
        <row r="43">
          <cell r="A43" t="str">
            <v>Killingholme</v>
          </cell>
          <cell r="B43">
            <v>0.47612399999999999</v>
          </cell>
          <cell r="C43">
            <v>0.47612399999999999</v>
          </cell>
          <cell r="D43">
            <v>0.47612399999999999</v>
          </cell>
          <cell r="E43">
            <v>0.47612399999999999</v>
          </cell>
          <cell r="F43">
            <v>0.47612399999999999</v>
          </cell>
          <cell r="G43">
            <v>0.47612399999999999</v>
          </cell>
          <cell r="H43">
            <v>0.47612399999999999</v>
          </cell>
          <cell r="I43">
            <v>0.47612399999999999</v>
          </cell>
          <cell r="J43">
            <v>0.47612399999999999</v>
          </cell>
          <cell r="K43">
            <v>0.47612399999999999</v>
          </cell>
          <cell r="L43">
            <v>0.47612399999999999</v>
          </cell>
          <cell r="M43">
            <v>0.47612399999999999</v>
          </cell>
        </row>
        <row r="44">
          <cell r="A44" t="str">
            <v>Kilmorack</v>
          </cell>
          <cell r="B44">
            <v>0.17263600000000001</v>
          </cell>
          <cell r="C44">
            <v>0.17263600000000001</v>
          </cell>
          <cell r="D44">
            <v>0.17263600000000001</v>
          </cell>
          <cell r="E44">
            <v>0.17263600000000001</v>
          </cell>
          <cell r="F44">
            <v>0.17263600000000001</v>
          </cell>
          <cell r="G44">
            <v>0.17263600000000001</v>
          </cell>
          <cell r="H44">
            <v>0.17263600000000001</v>
          </cell>
          <cell r="I44">
            <v>0.17263600000000001</v>
          </cell>
          <cell r="J44">
            <v>0.17263600000000001</v>
          </cell>
          <cell r="K44">
            <v>0.17263600000000001</v>
          </cell>
          <cell r="L44">
            <v>0.17263600000000001</v>
          </cell>
          <cell r="M44">
            <v>0.17263600000000001</v>
          </cell>
        </row>
        <row r="45">
          <cell r="A45" t="str">
            <v>Langage</v>
          </cell>
          <cell r="B45">
            <v>0.57550900000000005</v>
          </cell>
          <cell r="C45">
            <v>0.57550900000000005</v>
          </cell>
          <cell r="D45">
            <v>0.57550900000000005</v>
          </cell>
          <cell r="E45">
            <v>0.57550900000000005</v>
          </cell>
          <cell r="F45">
            <v>0.57550900000000005</v>
          </cell>
          <cell r="G45">
            <v>0.57550900000000005</v>
          </cell>
          <cell r="H45">
            <v>0.57550900000000005</v>
          </cell>
          <cell r="I45">
            <v>0.57550900000000005</v>
          </cell>
          <cell r="J45">
            <v>0.57550900000000005</v>
          </cell>
          <cell r="K45">
            <v>0.57550900000000005</v>
          </cell>
          <cell r="L45">
            <v>0.57550900000000005</v>
          </cell>
          <cell r="M45">
            <v>0.57550900000000005</v>
          </cell>
        </row>
        <row r="46">
          <cell r="A46" t="str">
            <v>Lochay</v>
          </cell>
          <cell r="B46">
            <v>0.31988299999999997</v>
          </cell>
          <cell r="C46">
            <v>0.31988299999999997</v>
          </cell>
          <cell r="D46">
            <v>0.31988299999999997</v>
          </cell>
          <cell r="E46">
            <v>0.31988299999999997</v>
          </cell>
          <cell r="F46">
            <v>0.31988299999999997</v>
          </cell>
          <cell r="G46">
            <v>0.31988299999999997</v>
          </cell>
          <cell r="H46">
            <v>0.31988299999999997</v>
          </cell>
          <cell r="I46">
            <v>0.31988299999999997</v>
          </cell>
          <cell r="J46">
            <v>0.31988299999999997</v>
          </cell>
          <cell r="K46">
            <v>0.31988299999999997</v>
          </cell>
          <cell r="L46">
            <v>0.31988299999999997</v>
          </cell>
          <cell r="M46">
            <v>0.31988299999999997</v>
          </cell>
        </row>
        <row r="47">
          <cell r="A47" t="str">
            <v>London Array</v>
          </cell>
          <cell r="B47">
            <v>30.643536000000001</v>
          </cell>
          <cell r="C47">
            <v>30.643536000000001</v>
          </cell>
          <cell r="D47">
            <v>30.643536000000001</v>
          </cell>
          <cell r="E47">
            <v>30.643536000000001</v>
          </cell>
          <cell r="F47">
            <v>30.643536000000001</v>
          </cell>
          <cell r="G47">
            <v>30.643536000000001</v>
          </cell>
          <cell r="H47">
            <v>30.643536000000001</v>
          </cell>
          <cell r="I47">
            <v>30.643536000000001</v>
          </cell>
          <cell r="J47">
            <v>30.643536000000001</v>
          </cell>
          <cell r="K47">
            <v>30.643536000000001</v>
          </cell>
          <cell r="L47">
            <v>30.643536000000001</v>
          </cell>
          <cell r="M47">
            <v>30.643536000000001</v>
          </cell>
        </row>
        <row r="48">
          <cell r="A48" t="str">
            <v>Luichart</v>
          </cell>
          <cell r="B48">
            <v>0.99343300000000001</v>
          </cell>
          <cell r="C48">
            <v>0.99343300000000001</v>
          </cell>
          <cell r="D48">
            <v>0.99343300000000001</v>
          </cell>
          <cell r="E48">
            <v>0.99343300000000001</v>
          </cell>
          <cell r="F48">
            <v>0.99343300000000001</v>
          </cell>
          <cell r="G48">
            <v>0.99343300000000001</v>
          </cell>
          <cell r="H48">
            <v>0.99343300000000001</v>
          </cell>
          <cell r="I48">
            <v>0.99343300000000001</v>
          </cell>
          <cell r="J48">
            <v>0.99343300000000001</v>
          </cell>
          <cell r="K48">
            <v>0.99343300000000001</v>
          </cell>
          <cell r="L48">
            <v>0.99343300000000001</v>
          </cell>
          <cell r="M48">
            <v>0.99343300000000001</v>
          </cell>
        </row>
        <row r="49">
          <cell r="A49" t="str">
            <v>Marchwood</v>
          </cell>
          <cell r="B49">
            <v>0.33384599999999998</v>
          </cell>
          <cell r="C49">
            <v>0.33384599999999998</v>
          </cell>
          <cell r="D49">
            <v>0.33384599999999998</v>
          </cell>
          <cell r="E49">
            <v>0.33384599999999998</v>
          </cell>
          <cell r="F49">
            <v>0.33384599999999998</v>
          </cell>
          <cell r="G49">
            <v>0.33384599999999998</v>
          </cell>
          <cell r="H49">
            <v>0.33384599999999998</v>
          </cell>
          <cell r="I49">
            <v>0.33384599999999998</v>
          </cell>
          <cell r="J49">
            <v>0.33384599999999998</v>
          </cell>
          <cell r="K49">
            <v>0.33384599999999998</v>
          </cell>
          <cell r="L49">
            <v>0.33384599999999998</v>
          </cell>
          <cell r="M49">
            <v>0.33384599999999998</v>
          </cell>
        </row>
        <row r="50">
          <cell r="A50" t="str">
            <v>Mark Hill</v>
          </cell>
          <cell r="B50">
            <v>-0.76536400000000004</v>
          </cell>
          <cell r="C50">
            <v>-0.76536400000000004</v>
          </cell>
          <cell r="D50">
            <v>-0.76536400000000004</v>
          </cell>
          <cell r="E50">
            <v>-0.76536400000000004</v>
          </cell>
          <cell r="F50">
            <v>-0.76536400000000004</v>
          </cell>
          <cell r="G50">
            <v>-0.76536400000000004</v>
          </cell>
          <cell r="H50">
            <v>-0.76536400000000004</v>
          </cell>
          <cell r="I50">
            <v>-0.76536400000000004</v>
          </cell>
          <cell r="J50">
            <v>-0.76536400000000004</v>
          </cell>
          <cell r="K50">
            <v>-0.76536400000000004</v>
          </cell>
          <cell r="L50">
            <v>-0.76536400000000004</v>
          </cell>
          <cell r="M50">
            <v>-0.76536400000000004</v>
          </cell>
        </row>
        <row r="51">
          <cell r="A51" t="str">
            <v>Millennium Wind</v>
          </cell>
          <cell r="B51">
            <v>1.421111</v>
          </cell>
          <cell r="C51">
            <v>1.421111</v>
          </cell>
          <cell r="D51">
            <v>1.421111</v>
          </cell>
          <cell r="E51">
            <v>1.421111</v>
          </cell>
          <cell r="F51">
            <v>1.421111</v>
          </cell>
          <cell r="G51">
            <v>1.421111</v>
          </cell>
          <cell r="H51">
            <v>1.421111</v>
          </cell>
          <cell r="I51">
            <v>1.421111</v>
          </cell>
          <cell r="J51">
            <v>1.421111</v>
          </cell>
          <cell r="K51">
            <v>1.421111</v>
          </cell>
          <cell r="L51">
            <v>1.421111</v>
          </cell>
          <cell r="M51">
            <v>1.421111</v>
          </cell>
        </row>
        <row r="52">
          <cell r="A52" t="str">
            <v>MITS</v>
          </cell>
          <cell r="B52">
            <v>0</v>
          </cell>
          <cell r="C52">
            <v>0</v>
          </cell>
          <cell r="D52">
            <v>0</v>
          </cell>
          <cell r="E52">
            <v>0</v>
          </cell>
          <cell r="F52">
            <v>0</v>
          </cell>
          <cell r="G52">
            <v>0</v>
          </cell>
          <cell r="H52">
            <v>0</v>
          </cell>
          <cell r="I52">
            <v>0</v>
          </cell>
          <cell r="J52">
            <v>0</v>
          </cell>
          <cell r="K52">
            <v>0</v>
          </cell>
          <cell r="L52">
            <v>0</v>
          </cell>
          <cell r="M52">
            <v>0</v>
          </cell>
        </row>
        <row r="53">
          <cell r="A53" t="str">
            <v>Mossford</v>
          </cell>
          <cell r="B53">
            <v>3.4658869999999999</v>
          </cell>
          <cell r="C53">
            <v>3.4658869999999999</v>
          </cell>
          <cell r="D53">
            <v>3.4658869999999999</v>
          </cell>
          <cell r="E53">
            <v>3.4658869999999999</v>
          </cell>
          <cell r="F53">
            <v>3.4658869999999999</v>
          </cell>
          <cell r="G53">
            <v>3.4658869999999999</v>
          </cell>
          <cell r="H53">
            <v>3.4658869999999999</v>
          </cell>
          <cell r="I53">
            <v>3.4658869999999999</v>
          </cell>
          <cell r="J53">
            <v>3.4658869999999999</v>
          </cell>
          <cell r="K53">
            <v>3.4658869999999999</v>
          </cell>
          <cell r="L53">
            <v>3.4658869999999999</v>
          </cell>
          <cell r="M53">
            <v>3.4658869999999999</v>
          </cell>
        </row>
        <row r="54">
          <cell r="A54" t="str">
            <v>Nant</v>
          </cell>
          <cell r="B54">
            <v>2.1938740000000001</v>
          </cell>
          <cell r="C54">
            <v>2.1938740000000001</v>
          </cell>
          <cell r="D54">
            <v>2.1938740000000001</v>
          </cell>
          <cell r="E54">
            <v>2.1938740000000001</v>
          </cell>
          <cell r="F54">
            <v>2.1938740000000001</v>
          </cell>
          <cell r="G54">
            <v>2.1938740000000001</v>
          </cell>
          <cell r="H54">
            <v>2.1938740000000001</v>
          </cell>
          <cell r="I54">
            <v>2.1938740000000001</v>
          </cell>
          <cell r="J54">
            <v>2.1938740000000001</v>
          </cell>
          <cell r="K54">
            <v>2.1938740000000001</v>
          </cell>
          <cell r="L54">
            <v>2.1938740000000001</v>
          </cell>
          <cell r="M54">
            <v>2.1938740000000001</v>
          </cell>
        </row>
        <row r="55">
          <cell r="A55" t="str">
            <v>Ormonde</v>
          </cell>
          <cell r="B55">
            <v>40.679645000000001</v>
          </cell>
          <cell r="C55">
            <v>40.679645000000001</v>
          </cell>
          <cell r="D55">
            <v>40.679645000000001</v>
          </cell>
          <cell r="E55">
            <v>40.679645000000001</v>
          </cell>
          <cell r="F55">
            <v>40.679645000000001</v>
          </cell>
          <cell r="G55">
            <v>40.679645000000001</v>
          </cell>
          <cell r="H55">
            <v>40.679645000000001</v>
          </cell>
          <cell r="I55">
            <v>40.679645000000001</v>
          </cell>
          <cell r="J55">
            <v>40.679645000000001</v>
          </cell>
          <cell r="K55">
            <v>40.679645000000001</v>
          </cell>
          <cell r="L55">
            <v>40.679645000000001</v>
          </cell>
          <cell r="M55">
            <v>40.679645000000001</v>
          </cell>
        </row>
        <row r="56">
          <cell r="A56" t="str">
            <v>Quoich</v>
          </cell>
          <cell r="B56">
            <v>3.7852839999999999</v>
          </cell>
          <cell r="C56">
            <v>3.7852839999999999</v>
          </cell>
          <cell r="D56">
            <v>3.7852839999999999</v>
          </cell>
          <cell r="E56">
            <v>3.7852839999999999</v>
          </cell>
          <cell r="F56">
            <v>3.7852839999999999</v>
          </cell>
          <cell r="G56">
            <v>3.7852839999999999</v>
          </cell>
          <cell r="H56">
            <v>3.7852839999999999</v>
          </cell>
          <cell r="I56">
            <v>3.7852839999999999</v>
          </cell>
          <cell r="J56">
            <v>3.7852839999999999</v>
          </cell>
          <cell r="K56">
            <v>3.7852839999999999</v>
          </cell>
          <cell r="L56">
            <v>3.7852839999999999</v>
          </cell>
          <cell r="M56">
            <v>3.7852839999999999</v>
          </cell>
        </row>
        <row r="57">
          <cell r="A57" t="str">
            <v>Robin Rigg East</v>
          </cell>
          <cell r="B57">
            <v>26.758144000000001</v>
          </cell>
          <cell r="C57">
            <v>26.758144000000001</v>
          </cell>
          <cell r="D57">
            <v>26.758144000000001</v>
          </cell>
          <cell r="E57">
            <v>26.758144000000001</v>
          </cell>
          <cell r="F57">
            <v>26.758144000000001</v>
          </cell>
          <cell r="G57">
            <v>26.758144000000001</v>
          </cell>
          <cell r="H57">
            <v>26.758144000000001</v>
          </cell>
          <cell r="I57">
            <v>26.758144000000001</v>
          </cell>
          <cell r="J57">
            <v>26.758144000000001</v>
          </cell>
          <cell r="K57">
            <v>26.758144000000001</v>
          </cell>
          <cell r="L57">
            <v>26.758144000000001</v>
          </cell>
          <cell r="M57">
            <v>26.758144000000001</v>
          </cell>
        </row>
        <row r="58">
          <cell r="A58" t="str">
            <v>Robin Rigg West</v>
          </cell>
          <cell r="B58">
            <v>26.758144000000001</v>
          </cell>
          <cell r="C58">
            <v>26.758144000000001</v>
          </cell>
          <cell r="D58">
            <v>26.758144000000001</v>
          </cell>
          <cell r="E58">
            <v>26.758144000000001</v>
          </cell>
          <cell r="F58">
            <v>26.758144000000001</v>
          </cell>
          <cell r="G58">
            <v>26.758144000000001</v>
          </cell>
          <cell r="H58">
            <v>26.758144000000001</v>
          </cell>
          <cell r="I58">
            <v>26.758144000000001</v>
          </cell>
          <cell r="J58">
            <v>26.758144000000001</v>
          </cell>
          <cell r="K58">
            <v>26.758144000000001</v>
          </cell>
          <cell r="L58">
            <v>26.758144000000001</v>
          </cell>
          <cell r="M58">
            <v>26.758144000000001</v>
          </cell>
        </row>
        <row r="59">
          <cell r="A59" t="str">
            <v>Rocksavage</v>
          </cell>
          <cell r="B59">
            <v>1.5443E-2</v>
          </cell>
          <cell r="C59">
            <v>1.5443E-2</v>
          </cell>
          <cell r="D59">
            <v>1.5443E-2</v>
          </cell>
          <cell r="E59">
            <v>1.5443E-2</v>
          </cell>
          <cell r="F59">
            <v>1.5443E-2</v>
          </cell>
          <cell r="G59">
            <v>1.5443E-2</v>
          </cell>
          <cell r="H59">
            <v>1.5443E-2</v>
          </cell>
          <cell r="I59">
            <v>1.5443E-2</v>
          </cell>
          <cell r="J59">
            <v>1.5443E-2</v>
          </cell>
          <cell r="K59">
            <v>1.5443E-2</v>
          </cell>
          <cell r="L59">
            <v>1.5443E-2</v>
          </cell>
          <cell r="M59">
            <v>1.5443E-2</v>
          </cell>
        </row>
        <row r="60">
          <cell r="A60" t="str">
            <v>Saltend</v>
          </cell>
          <cell r="B60">
            <v>0.29787999999999998</v>
          </cell>
          <cell r="C60">
            <v>0.29787999999999998</v>
          </cell>
          <cell r="D60">
            <v>0.29787999999999998</v>
          </cell>
          <cell r="E60">
            <v>0.29787999999999998</v>
          </cell>
          <cell r="F60">
            <v>0.29787999999999998</v>
          </cell>
          <cell r="G60">
            <v>0.29787999999999998</v>
          </cell>
          <cell r="H60">
            <v>0.29787999999999998</v>
          </cell>
          <cell r="I60">
            <v>0.29787999999999998</v>
          </cell>
          <cell r="J60">
            <v>0.29787999999999998</v>
          </cell>
          <cell r="K60">
            <v>0.29787999999999998</v>
          </cell>
          <cell r="L60">
            <v>0.29787999999999998</v>
          </cell>
          <cell r="M60">
            <v>0.29787999999999998</v>
          </cell>
        </row>
        <row r="61">
          <cell r="A61" t="str">
            <v>Sheringham Shoal</v>
          </cell>
          <cell r="B61">
            <v>24.77356</v>
          </cell>
          <cell r="C61">
            <v>24.77356</v>
          </cell>
          <cell r="D61">
            <v>24.77356</v>
          </cell>
          <cell r="E61">
            <v>24.77356</v>
          </cell>
          <cell r="F61">
            <v>24.77356</v>
          </cell>
          <cell r="G61">
            <v>24.77356</v>
          </cell>
          <cell r="H61">
            <v>24.77356</v>
          </cell>
          <cell r="I61">
            <v>24.77356</v>
          </cell>
          <cell r="J61">
            <v>24.77356</v>
          </cell>
          <cell r="K61">
            <v>24.77356</v>
          </cell>
          <cell r="L61">
            <v>24.77356</v>
          </cell>
          <cell r="M61">
            <v>24.77356</v>
          </cell>
        </row>
        <row r="62">
          <cell r="A62" t="str">
            <v>South Humber Bank</v>
          </cell>
          <cell r="B62">
            <v>0.73649600000000004</v>
          </cell>
          <cell r="C62">
            <v>0.73649600000000004</v>
          </cell>
          <cell r="D62">
            <v>0.73649600000000004</v>
          </cell>
          <cell r="E62">
            <v>0.73649600000000004</v>
          </cell>
          <cell r="F62">
            <v>0.73649600000000004</v>
          </cell>
          <cell r="G62">
            <v>0.73649600000000004</v>
          </cell>
          <cell r="H62">
            <v>0.73649600000000004</v>
          </cell>
          <cell r="I62">
            <v>0.73649600000000004</v>
          </cell>
          <cell r="J62">
            <v>0.73649600000000004</v>
          </cell>
          <cell r="K62">
            <v>0.73649600000000004</v>
          </cell>
          <cell r="L62">
            <v>0.73649600000000004</v>
          </cell>
          <cell r="M62">
            <v>0.73649600000000004</v>
          </cell>
        </row>
        <row r="63">
          <cell r="A63" t="str">
            <v>Spalding</v>
          </cell>
          <cell r="B63">
            <v>0.26516000000000001</v>
          </cell>
          <cell r="C63">
            <v>0.26516000000000001</v>
          </cell>
          <cell r="D63">
            <v>0.26516000000000001</v>
          </cell>
          <cell r="E63">
            <v>0.26516000000000001</v>
          </cell>
          <cell r="F63">
            <v>0.26516000000000001</v>
          </cell>
          <cell r="G63">
            <v>0.26516000000000001</v>
          </cell>
          <cell r="H63">
            <v>0.26516000000000001</v>
          </cell>
          <cell r="I63">
            <v>0.26516000000000001</v>
          </cell>
          <cell r="J63">
            <v>0.26516000000000001</v>
          </cell>
          <cell r="K63">
            <v>0.26516000000000001</v>
          </cell>
          <cell r="L63">
            <v>0.26516000000000001</v>
          </cell>
          <cell r="M63">
            <v>0.26516000000000001</v>
          </cell>
        </row>
        <row r="64">
          <cell r="A64" t="str">
            <v>Walney I</v>
          </cell>
          <cell r="B64">
            <v>37.531899000000003</v>
          </cell>
          <cell r="C64">
            <v>37.531899000000003</v>
          </cell>
          <cell r="D64">
            <v>37.531899000000003</v>
          </cell>
          <cell r="E64">
            <v>37.531899000000003</v>
          </cell>
          <cell r="F64">
            <v>37.531899000000003</v>
          </cell>
          <cell r="G64">
            <v>37.531899000000003</v>
          </cell>
          <cell r="H64">
            <v>37.531899000000003</v>
          </cell>
          <cell r="I64">
            <v>37.531899000000003</v>
          </cell>
          <cell r="J64">
            <v>37.531899000000003</v>
          </cell>
          <cell r="K64">
            <v>37.531899000000003</v>
          </cell>
          <cell r="L64">
            <v>37.531899000000003</v>
          </cell>
          <cell r="M64">
            <v>37.531899000000003</v>
          </cell>
        </row>
        <row r="65">
          <cell r="A65" t="str">
            <v>Walney II</v>
          </cell>
          <cell r="B65">
            <v>37.862557000000002</v>
          </cell>
          <cell r="C65">
            <v>37.862557000000002</v>
          </cell>
          <cell r="D65">
            <v>37.862557000000002</v>
          </cell>
          <cell r="E65">
            <v>37.862557000000002</v>
          </cell>
          <cell r="F65">
            <v>37.862557000000002</v>
          </cell>
          <cell r="G65">
            <v>37.862557000000002</v>
          </cell>
          <cell r="H65">
            <v>37.862557000000002</v>
          </cell>
          <cell r="I65">
            <v>37.862557000000002</v>
          </cell>
          <cell r="J65">
            <v>37.862557000000002</v>
          </cell>
          <cell r="K65">
            <v>37.862557000000002</v>
          </cell>
          <cell r="L65">
            <v>37.862557000000002</v>
          </cell>
          <cell r="M65">
            <v>37.862557000000002</v>
          </cell>
        </row>
        <row r="66">
          <cell r="A66" t="str">
            <v>West of Duddon Sands</v>
          </cell>
          <cell r="B66">
            <v>0</v>
          </cell>
          <cell r="C66">
            <v>0</v>
          </cell>
          <cell r="D66">
            <v>0</v>
          </cell>
          <cell r="E66">
            <v>0</v>
          </cell>
          <cell r="F66">
            <v>0</v>
          </cell>
          <cell r="G66">
            <v>0</v>
          </cell>
          <cell r="H66">
            <v>0</v>
          </cell>
          <cell r="I66">
            <v>0</v>
          </cell>
          <cell r="J66">
            <v>0</v>
          </cell>
          <cell r="K66">
            <v>0</v>
          </cell>
          <cell r="L66">
            <v>0</v>
          </cell>
          <cell r="M66">
            <v>0</v>
          </cell>
        </row>
        <row r="67">
          <cell r="A67" t="str">
            <v>Whitelee</v>
          </cell>
          <cell r="B67">
            <v>9.2771000000000006E-2</v>
          </cell>
          <cell r="C67">
            <v>9.2771000000000006E-2</v>
          </cell>
          <cell r="D67">
            <v>9.2771000000000006E-2</v>
          </cell>
          <cell r="E67">
            <v>9.2771000000000006E-2</v>
          </cell>
          <cell r="F67">
            <v>9.2771000000000006E-2</v>
          </cell>
          <cell r="G67">
            <v>9.2771000000000006E-2</v>
          </cell>
          <cell r="H67">
            <v>9.2771000000000006E-2</v>
          </cell>
          <cell r="I67">
            <v>9.2771000000000006E-2</v>
          </cell>
          <cell r="J67">
            <v>9.2771000000000006E-2</v>
          </cell>
          <cell r="K67">
            <v>9.2771000000000006E-2</v>
          </cell>
          <cell r="L67">
            <v>9.2771000000000006E-2</v>
          </cell>
          <cell r="M67">
            <v>9.2771000000000006E-2</v>
          </cell>
        </row>
        <row r="68">
          <cell r="A68" t="str">
            <v>Whitelee Extension</v>
          </cell>
          <cell r="B68">
            <v>0.25790400000000002</v>
          </cell>
          <cell r="C68">
            <v>0.25790400000000002</v>
          </cell>
          <cell r="D68">
            <v>0.25790400000000002</v>
          </cell>
          <cell r="E68">
            <v>0.25790400000000002</v>
          </cell>
          <cell r="F68">
            <v>0.25790400000000002</v>
          </cell>
          <cell r="G68">
            <v>0.25790400000000002</v>
          </cell>
          <cell r="H68">
            <v>0.25790400000000002</v>
          </cell>
          <cell r="I68">
            <v>0.25790400000000002</v>
          </cell>
          <cell r="J68">
            <v>0.25790400000000002</v>
          </cell>
          <cell r="K68">
            <v>0.25790400000000002</v>
          </cell>
          <cell r="L68">
            <v>0.25790400000000002</v>
          </cell>
          <cell r="M68">
            <v>0.25790400000000002</v>
          </cell>
        </row>
        <row r="69">
          <cell r="A69" t="str">
            <v>Andershaw</v>
          </cell>
          <cell r="C69">
            <v>0</v>
          </cell>
          <cell r="D69">
            <v>0</v>
          </cell>
          <cell r="E69">
            <v>0</v>
          </cell>
          <cell r="F69">
            <v>0</v>
          </cell>
          <cell r="G69">
            <v>0</v>
          </cell>
          <cell r="H69">
            <v>0</v>
          </cell>
          <cell r="I69">
            <v>0</v>
          </cell>
          <cell r="J69">
            <v>0</v>
          </cell>
          <cell r="K69">
            <v>0</v>
          </cell>
          <cell r="L69">
            <v>0</v>
          </cell>
          <cell r="M69">
            <v>0</v>
          </cell>
        </row>
        <row r="70">
          <cell r="A70" t="str">
            <v>Auchencrosh</v>
          </cell>
          <cell r="C70">
            <v>0</v>
          </cell>
          <cell r="D70">
            <v>0</v>
          </cell>
          <cell r="E70">
            <v>0</v>
          </cell>
          <cell r="F70">
            <v>0</v>
          </cell>
          <cell r="G70">
            <v>0</v>
          </cell>
          <cell r="H70">
            <v>0</v>
          </cell>
          <cell r="I70">
            <v>0</v>
          </cell>
          <cell r="J70">
            <v>0</v>
          </cell>
          <cell r="K70">
            <v>0</v>
          </cell>
          <cell r="L70">
            <v>0</v>
          </cell>
          <cell r="M70">
            <v>0</v>
          </cell>
        </row>
        <row r="71">
          <cell r="A71" t="str">
            <v>Black Hill</v>
          </cell>
          <cell r="C71">
            <v>0</v>
          </cell>
          <cell r="D71">
            <v>0</v>
          </cell>
          <cell r="E71">
            <v>0</v>
          </cell>
          <cell r="F71">
            <v>0</v>
          </cell>
          <cell r="G71">
            <v>0</v>
          </cell>
          <cell r="H71">
            <v>0</v>
          </cell>
          <cell r="I71">
            <v>0</v>
          </cell>
          <cell r="J71">
            <v>0</v>
          </cell>
          <cell r="K71">
            <v>0</v>
          </cell>
          <cell r="L71">
            <v>0</v>
          </cell>
          <cell r="M71">
            <v>0</v>
          </cell>
        </row>
        <row r="72">
          <cell r="A72" t="str">
            <v>BlackCraig</v>
          </cell>
          <cell r="C72">
            <v>0</v>
          </cell>
          <cell r="D72">
            <v>0</v>
          </cell>
          <cell r="E72">
            <v>0</v>
          </cell>
          <cell r="F72">
            <v>0</v>
          </cell>
          <cell r="G72">
            <v>0</v>
          </cell>
          <cell r="H72">
            <v>0</v>
          </cell>
          <cell r="I72">
            <v>0</v>
          </cell>
          <cell r="J72">
            <v>0</v>
          </cell>
          <cell r="K72">
            <v>0</v>
          </cell>
          <cell r="L72">
            <v>0</v>
          </cell>
          <cell r="M72">
            <v>0</v>
          </cell>
        </row>
        <row r="73">
          <cell r="A73" t="str">
            <v>Blacklaw Extension</v>
          </cell>
          <cell r="C73">
            <v>0</v>
          </cell>
          <cell r="D73">
            <v>0</v>
          </cell>
          <cell r="E73">
            <v>0</v>
          </cell>
          <cell r="F73">
            <v>0</v>
          </cell>
          <cell r="G73">
            <v>0</v>
          </cell>
          <cell r="H73">
            <v>0</v>
          </cell>
          <cell r="I73">
            <v>0</v>
          </cell>
          <cell r="J73">
            <v>0</v>
          </cell>
          <cell r="K73">
            <v>0</v>
          </cell>
          <cell r="L73">
            <v>0</v>
          </cell>
          <cell r="M73">
            <v>0</v>
          </cell>
        </row>
        <row r="74">
          <cell r="A74" t="str">
            <v>Cleve Hill</v>
          </cell>
          <cell r="C74">
            <v>0</v>
          </cell>
          <cell r="D74">
            <v>0</v>
          </cell>
          <cell r="E74">
            <v>0</v>
          </cell>
          <cell r="F74">
            <v>0</v>
          </cell>
          <cell r="G74">
            <v>0</v>
          </cell>
          <cell r="H74">
            <v>0</v>
          </cell>
          <cell r="I74">
            <v>0</v>
          </cell>
          <cell r="J74">
            <v>0</v>
          </cell>
          <cell r="K74">
            <v>0</v>
          </cell>
          <cell r="L74">
            <v>0</v>
          </cell>
          <cell r="M74">
            <v>0</v>
          </cell>
        </row>
        <row r="75">
          <cell r="A75" t="str">
            <v>DunLaw</v>
          </cell>
          <cell r="C75">
            <v>0</v>
          </cell>
          <cell r="D75">
            <v>0</v>
          </cell>
          <cell r="E75">
            <v>0</v>
          </cell>
          <cell r="F75">
            <v>0</v>
          </cell>
          <cell r="G75">
            <v>0</v>
          </cell>
          <cell r="H75">
            <v>0</v>
          </cell>
          <cell r="I75">
            <v>0</v>
          </cell>
          <cell r="J75">
            <v>0</v>
          </cell>
          <cell r="K75">
            <v>0</v>
          </cell>
          <cell r="L75">
            <v>0</v>
          </cell>
          <cell r="M75">
            <v>0</v>
          </cell>
        </row>
        <row r="76">
          <cell r="A76" t="str">
            <v>Earlshaugh</v>
          </cell>
          <cell r="C76">
            <v>0</v>
          </cell>
          <cell r="D76">
            <v>0</v>
          </cell>
          <cell r="E76">
            <v>0</v>
          </cell>
          <cell r="F76">
            <v>0</v>
          </cell>
          <cell r="G76">
            <v>0</v>
          </cell>
          <cell r="H76">
            <v>0</v>
          </cell>
          <cell r="I76">
            <v>0</v>
          </cell>
          <cell r="J76">
            <v>0</v>
          </cell>
          <cell r="K76">
            <v>0</v>
          </cell>
          <cell r="L76">
            <v>0</v>
          </cell>
          <cell r="M76">
            <v>0</v>
          </cell>
        </row>
        <row r="77">
          <cell r="A77" t="str">
            <v>Glenglas</v>
          </cell>
          <cell r="C77">
            <v>0</v>
          </cell>
          <cell r="D77">
            <v>0</v>
          </cell>
          <cell r="E77">
            <v>0</v>
          </cell>
          <cell r="F77">
            <v>0</v>
          </cell>
          <cell r="G77">
            <v>0</v>
          </cell>
          <cell r="H77">
            <v>0</v>
          </cell>
          <cell r="I77">
            <v>0</v>
          </cell>
          <cell r="J77">
            <v>0</v>
          </cell>
          <cell r="K77">
            <v>0</v>
          </cell>
          <cell r="L77">
            <v>0</v>
          </cell>
          <cell r="M77">
            <v>0</v>
          </cell>
        </row>
        <row r="78">
          <cell r="A78" t="str">
            <v>Hearthstanes</v>
          </cell>
          <cell r="C78">
            <v>0</v>
          </cell>
          <cell r="D78">
            <v>0</v>
          </cell>
          <cell r="E78">
            <v>0</v>
          </cell>
          <cell r="F78">
            <v>0</v>
          </cell>
          <cell r="G78">
            <v>0</v>
          </cell>
          <cell r="H78">
            <v>0</v>
          </cell>
          <cell r="I78">
            <v>0</v>
          </cell>
          <cell r="J78">
            <v>0</v>
          </cell>
          <cell r="K78">
            <v>0</v>
          </cell>
          <cell r="L78">
            <v>0</v>
          </cell>
          <cell r="M78">
            <v>0</v>
          </cell>
        </row>
        <row r="79">
          <cell r="A79" t="str">
            <v>Leiston</v>
          </cell>
          <cell r="C79">
            <v>0</v>
          </cell>
          <cell r="D79">
            <v>0</v>
          </cell>
          <cell r="E79">
            <v>0</v>
          </cell>
          <cell r="F79">
            <v>0</v>
          </cell>
          <cell r="G79">
            <v>0</v>
          </cell>
          <cell r="H79">
            <v>0</v>
          </cell>
          <cell r="I79">
            <v>0</v>
          </cell>
          <cell r="J79">
            <v>0</v>
          </cell>
          <cell r="K79">
            <v>0</v>
          </cell>
          <cell r="L79">
            <v>0</v>
          </cell>
          <cell r="M79">
            <v>0</v>
          </cell>
        </row>
        <row r="80">
          <cell r="A80" t="str">
            <v>Margree</v>
          </cell>
          <cell r="C80">
            <v>0</v>
          </cell>
          <cell r="D80">
            <v>0</v>
          </cell>
          <cell r="E80">
            <v>0</v>
          </cell>
          <cell r="F80">
            <v>0</v>
          </cell>
          <cell r="G80">
            <v>0</v>
          </cell>
          <cell r="H80">
            <v>0</v>
          </cell>
          <cell r="I80">
            <v>0</v>
          </cell>
          <cell r="J80">
            <v>0</v>
          </cell>
          <cell r="K80">
            <v>0</v>
          </cell>
          <cell r="L80">
            <v>0</v>
          </cell>
          <cell r="M80">
            <v>0</v>
          </cell>
        </row>
        <row r="81">
          <cell r="A81" t="str">
            <v>Neilston</v>
          </cell>
          <cell r="C81">
            <v>0</v>
          </cell>
          <cell r="D81">
            <v>0</v>
          </cell>
          <cell r="E81">
            <v>0</v>
          </cell>
          <cell r="F81">
            <v>0</v>
          </cell>
          <cell r="G81">
            <v>0</v>
          </cell>
          <cell r="H81">
            <v>0</v>
          </cell>
          <cell r="I81">
            <v>0</v>
          </cell>
          <cell r="J81">
            <v>0</v>
          </cell>
          <cell r="K81">
            <v>0</v>
          </cell>
          <cell r="L81">
            <v>0</v>
          </cell>
          <cell r="M81">
            <v>0</v>
          </cell>
        </row>
        <row r="82">
          <cell r="A82" t="str">
            <v>Newfield</v>
          </cell>
          <cell r="C82">
            <v>0</v>
          </cell>
          <cell r="D82">
            <v>0</v>
          </cell>
          <cell r="E82">
            <v>0</v>
          </cell>
          <cell r="F82">
            <v>0</v>
          </cell>
          <cell r="G82">
            <v>0</v>
          </cell>
          <cell r="H82">
            <v>0</v>
          </cell>
          <cell r="I82">
            <v>0</v>
          </cell>
          <cell r="J82">
            <v>0</v>
          </cell>
          <cell r="K82">
            <v>0</v>
          </cell>
          <cell r="L82">
            <v>0</v>
          </cell>
          <cell r="M82">
            <v>0</v>
          </cell>
        </row>
        <row r="83">
          <cell r="A83" t="str">
            <v>Oldbury-on-Severn</v>
          </cell>
          <cell r="C83">
            <v>0</v>
          </cell>
          <cell r="D83">
            <v>0</v>
          </cell>
          <cell r="E83">
            <v>0</v>
          </cell>
          <cell r="F83">
            <v>0</v>
          </cell>
          <cell r="G83">
            <v>0</v>
          </cell>
          <cell r="H83">
            <v>0</v>
          </cell>
          <cell r="I83">
            <v>0</v>
          </cell>
          <cell r="J83">
            <v>0</v>
          </cell>
          <cell r="K83">
            <v>0</v>
          </cell>
          <cell r="L83">
            <v>0</v>
          </cell>
          <cell r="M83">
            <v>0</v>
          </cell>
        </row>
        <row r="84">
          <cell r="A84" t="str">
            <v>Orrin</v>
          </cell>
          <cell r="C84">
            <v>0</v>
          </cell>
          <cell r="D84">
            <v>0</v>
          </cell>
          <cell r="E84">
            <v>0</v>
          </cell>
          <cell r="F84">
            <v>0</v>
          </cell>
          <cell r="G84">
            <v>0</v>
          </cell>
          <cell r="H84">
            <v>0</v>
          </cell>
          <cell r="I84">
            <v>0</v>
          </cell>
          <cell r="J84">
            <v>0</v>
          </cell>
          <cell r="K84">
            <v>0</v>
          </cell>
          <cell r="L84">
            <v>0</v>
          </cell>
          <cell r="M84">
            <v>0</v>
          </cell>
        </row>
        <row r="85">
          <cell r="A85" t="str">
            <v>Pencloe</v>
          </cell>
          <cell r="C85">
            <v>0</v>
          </cell>
          <cell r="D85">
            <v>0</v>
          </cell>
          <cell r="E85">
            <v>0</v>
          </cell>
          <cell r="F85">
            <v>0</v>
          </cell>
          <cell r="G85">
            <v>0</v>
          </cell>
          <cell r="H85">
            <v>0</v>
          </cell>
          <cell r="I85">
            <v>0</v>
          </cell>
          <cell r="J85">
            <v>0</v>
          </cell>
          <cell r="K85">
            <v>0</v>
          </cell>
          <cell r="L85">
            <v>0</v>
          </cell>
          <cell r="M85">
            <v>0</v>
          </cell>
        </row>
        <row r="86">
          <cell r="A86" t="str">
            <v>Rhigos</v>
          </cell>
          <cell r="C86">
            <v>0</v>
          </cell>
          <cell r="D86">
            <v>0</v>
          </cell>
          <cell r="E86">
            <v>0</v>
          </cell>
          <cell r="F86">
            <v>0</v>
          </cell>
          <cell r="G86">
            <v>0</v>
          </cell>
          <cell r="H86">
            <v>0</v>
          </cell>
          <cell r="I86">
            <v>0</v>
          </cell>
          <cell r="J86">
            <v>0</v>
          </cell>
          <cell r="K86">
            <v>0</v>
          </cell>
          <cell r="L86">
            <v>0</v>
          </cell>
          <cell r="M86">
            <v>0</v>
          </cell>
        </row>
        <row r="87">
          <cell r="A87" t="str">
            <v>Saltend South</v>
          </cell>
          <cell r="C87">
            <v>0</v>
          </cell>
          <cell r="D87">
            <v>0</v>
          </cell>
          <cell r="E87">
            <v>0</v>
          </cell>
          <cell r="F87">
            <v>0</v>
          </cell>
          <cell r="G87">
            <v>0</v>
          </cell>
          <cell r="H87">
            <v>0</v>
          </cell>
          <cell r="I87">
            <v>0</v>
          </cell>
          <cell r="J87">
            <v>0</v>
          </cell>
          <cell r="K87">
            <v>0</v>
          </cell>
          <cell r="L87">
            <v>0</v>
          </cell>
          <cell r="M87">
            <v>0</v>
          </cell>
        </row>
        <row r="88">
          <cell r="A88" t="str">
            <v>St Asaph</v>
          </cell>
          <cell r="C88">
            <v>0</v>
          </cell>
          <cell r="D88">
            <v>0</v>
          </cell>
          <cell r="E88">
            <v>0</v>
          </cell>
          <cell r="F88">
            <v>0</v>
          </cell>
          <cell r="G88">
            <v>0</v>
          </cell>
          <cell r="H88">
            <v>0</v>
          </cell>
          <cell r="I88">
            <v>0</v>
          </cell>
          <cell r="J88">
            <v>0</v>
          </cell>
          <cell r="K88">
            <v>0</v>
          </cell>
          <cell r="L88">
            <v>0</v>
          </cell>
          <cell r="M88">
            <v>0</v>
          </cell>
        </row>
        <row r="89">
          <cell r="A89" t="str">
            <v>Stacain Windfarm</v>
          </cell>
          <cell r="C89">
            <v>0</v>
          </cell>
          <cell r="D89">
            <v>0</v>
          </cell>
          <cell r="E89">
            <v>0</v>
          </cell>
          <cell r="F89">
            <v>0</v>
          </cell>
          <cell r="G89">
            <v>0</v>
          </cell>
          <cell r="H89">
            <v>0</v>
          </cell>
          <cell r="I89">
            <v>0</v>
          </cell>
          <cell r="J89">
            <v>0</v>
          </cell>
          <cell r="K89">
            <v>0</v>
          </cell>
          <cell r="L89">
            <v>0</v>
          </cell>
          <cell r="M89">
            <v>0</v>
          </cell>
        </row>
        <row r="90">
          <cell r="A90" t="str">
            <v>Strathbora</v>
          </cell>
          <cell r="C90">
            <v>0</v>
          </cell>
          <cell r="D90">
            <v>0</v>
          </cell>
          <cell r="E90">
            <v>0</v>
          </cell>
          <cell r="F90">
            <v>0</v>
          </cell>
          <cell r="G90">
            <v>0</v>
          </cell>
          <cell r="H90">
            <v>0</v>
          </cell>
          <cell r="I90">
            <v>0</v>
          </cell>
          <cell r="J90">
            <v>0</v>
          </cell>
          <cell r="K90">
            <v>0</v>
          </cell>
          <cell r="L90">
            <v>0</v>
          </cell>
          <cell r="M90">
            <v>0</v>
          </cell>
        </row>
        <row r="91">
          <cell r="A91" t="str">
            <v>Teesside</v>
          </cell>
          <cell r="C91">
            <v>0</v>
          </cell>
          <cell r="D91">
            <v>0</v>
          </cell>
          <cell r="E91">
            <v>0</v>
          </cell>
          <cell r="F91">
            <v>0</v>
          </cell>
          <cell r="G91">
            <v>0</v>
          </cell>
          <cell r="H91">
            <v>0</v>
          </cell>
          <cell r="I91">
            <v>0</v>
          </cell>
          <cell r="J91">
            <v>0</v>
          </cell>
          <cell r="K91">
            <v>0</v>
          </cell>
          <cell r="L91">
            <v>0</v>
          </cell>
          <cell r="M91">
            <v>0</v>
          </cell>
        </row>
        <row r="92">
          <cell r="A92" t="str">
            <v>Ulzieside</v>
          </cell>
          <cell r="C92">
            <v>0</v>
          </cell>
          <cell r="D92">
            <v>0</v>
          </cell>
          <cell r="E92">
            <v>0</v>
          </cell>
          <cell r="F92">
            <v>0</v>
          </cell>
          <cell r="G92">
            <v>0</v>
          </cell>
          <cell r="H92">
            <v>0</v>
          </cell>
          <cell r="I92">
            <v>0</v>
          </cell>
          <cell r="J92">
            <v>0</v>
          </cell>
          <cell r="K92">
            <v>0</v>
          </cell>
          <cell r="L92">
            <v>0</v>
          </cell>
          <cell r="M92">
            <v>0</v>
          </cell>
        </row>
        <row r="93">
          <cell r="A93" t="str">
            <v>Waterhead Moor</v>
          </cell>
          <cell r="C93">
            <v>0</v>
          </cell>
          <cell r="D93">
            <v>0</v>
          </cell>
          <cell r="E93">
            <v>0</v>
          </cell>
          <cell r="F93">
            <v>0</v>
          </cell>
          <cell r="G93">
            <v>0</v>
          </cell>
          <cell r="H93">
            <v>0</v>
          </cell>
          <cell r="I93">
            <v>0</v>
          </cell>
          <cell r="J93">
            <v>0</v>
          </cell>
          <cell r="K93">
            <v>0</v>
          </cell>
          <cell r="L93">
            <v>0</v>
          </cell>
          <cell r="M9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5_16 Output data"/>
      <sheetName val="July 13 data"/>
      <sheetName val="14_15 Output Data"/>
      <sheetName val="13_14 Output"/>
      <sheetName val="July 11 data"/>
      <sheetName val="July 12 data"/>
      <sheetName val="SWest"/>
      <sheetName val="SWales"/>
      <sheetName val="DCC data"/>
      <sheetName val="DNO changes"/>
      <sheetName val="Chges between yrs"/>
      <sheetName val="Actual Data"/>
      <sheetName val="Embedded Data"/>
    </sheetNames>
    <sheetDataSet>
      <sheetData sheetId="0" refreshError="1"/>
      <sheetData sheetId="1" refreshError="1"/>
      <sheetData sheetId="2">
        <row r="5">
          <cell r="R5" t="str">
            <v/>
          </cell>
        </row>
        <row r="6">
          <cell r="R6" t="str">
            <v/>
          </cell>
        </row>
        <row r="7">
          <cell r="R7" t="str">
            <v/>
          </cell>
        </row>
        <row r="8">
          <cell r="R8" t="str">
            <v/>
          </cell>
        </row>
        <row r="9">
          <cell r="R9" t="str">
            <v/>
          </cell>
        </row>
        <row r="10">
          <cell r="R10" t="str">
            <v/>
          </cell>
        </row>
        <row r="11">
          <cell r="R11" t="str">
            <v/>
          </cell>
        </row>
        <row r="12">
          <cell r="R12" t="str">
            <v/>
          </cell>
        </row>
        <row r="13">
          <cell r="R13" t="str">
            <v/>
          </cell>
        </row>
        <row r="14">
          <cell r="R14" t="str">
            <v/>
          </cell>
        </row>
        <row r="15">
          <cell r="R15" t="str">
            <v/>
          </cell>
        </row>
        <row r="16">
          <cell r="R16" t="str">
            <v/>
          </cell>
        </row>
        <row r="17">
          <cell r="R17" t="str">
            <v/>
          </cell>
        </row>
        <row r="18">
          <cell r="R18" t="str">
            <v/>
          </cell>
        </row>
        <row r="19">
          <cell r="R19" t="str">
            <v/>
          </cell>
        </row>
        <row r="20">
          <cell r="R20" t="str">
            <v/>
          </cell>
        </row>
        <row r="21">
          <cell r="R21" t="str">
            <v/>
          </cell>
        </row>
        <row r="22">
          <cell r="R22" t="str">
            <v/>
          </cell>
        </row>
        <row r="23">
          <cell r="R23" t="str">
            <v/>
          </cell>
        </row>
        <row r="24">
          <cell r="R24" t="str">
            <v/>
          </cell>
        </row>
        <row r="25">
          <cell r="R25" t="str">
            <v/>
          </cell>
        </row>
        <row r="26">
          <cell r="R26" t="str">
            <v/>
          </cell>
        </row>
        <row r="27">
          <cell r="R27" t="str">
            <v/>
          </cell>
        </row>
        <row r="28">
          <cell r="R28" t="str">
            <v/>
          </cell>
        </row>
        <row r="29">
          <cell r="R29" t="str">
            <v/>
          </cell>
        </row>
        <row r="30">
          <cell r="R30" t="str">
            <v/>
          </cell>
        </row>
        <row r="31">
          <cell r="R31" t="str">
            <v/>
          </cell>
        </row>
        <row r="32">
          <cell r="R32" t="str">
            <v/>
          </cell>
        </row>
        <row r="33">
          <cell r="R33" t="str">
            <v/>
          </cell>
        </row>
        <row r="34">
          <cell r="R34" t="str">
            <v/>
          </cell>
        </row>
        <row r="35">
          <cell r="R35" t="str">
            <v/>
          </cell>
        </row>
        <row r="36">
          <cell r="R36" t="str">
            <v/>
          </cell>
        </row>
        <row r="37">
          <cell r="R37" t="str">
            <v/>
          </cell>
        </row>
        <row r="38">
          <cell r="R38" t="str">
            <v/>
          </cell>
        </row>
        <row r="39">
          <cell r="R39" t="str">
            <v/>
          </cell>
        </row>
        <row r="40">
          <cell r="R40" t="str">
            <v/>
          </cell>
        </row>
        <row r="41">
          <cell r="R41" t="str">
            <v/>
          </cell>
        </row>
        <row r="42">
          <cell r="R42" t="str">
            <v/>
          </cell>
        </row>
        <row r="43">
          <cell r="R43" t="str">
            <v/>
          </cell>
        </row>
        <row r="44">
          <cell r="R44" t="str">
            <v/>
          </cell>
        </row>
        <row r="45">
          <cell r="R45" t="str">
            <v/>
          </cell>
        </row>
        <row r="46">
          <cell r="R46" t="str">
            <v/>
          </cell>
        </row>
        <row r="47">
          <cell r="R47" t="str">
            <v/>
          </cell>
        </row>
        <row r="48">
          <cell r="R48" t="str">
            <v/>
          </cell>
        </row>
        <row r="49">
          <cell r="M49" t="str">
            <v>ELST20</v>
          </cell>
          <cell r="R49">
            <v>83.370099132018822</v>
          </cell>
        </row>
        <row r="50">
          <cell r="R50" t="str">
            <v/>
          </cell>
        </row>
        <row r="51">
          <cell r="R51" t="str">
            <v/>
          </cell>
        </row>
        <row r="52">
          <cell r="R52" t="str">
            <v/>
          </cell>
        </row>
        <row r="53">
          <cell r="M53" t="str">
            <v>MILH2A_EPN</v>
          </cell>
          <cell r="N53" t="str">
            <v>MILH2B_EPN</v>
          </cell>
          <cell r="R53">
            <v>43.671446339888291</v>
          </cell>
        </row>
        <row r="54">
          <cell r="M54" t="str">
            <v>MILH2A_EPN</v>
          </cell>
          <cell r="N54" t="str">
            <v>MILH2B_EPN</v>
          </cell>
          <cell r="R54">
            <v>79.193120927510023</v>
          </cell>
        </row>
        <row r="55">
          <cell r="R55" t="str">
            <v/>
          </cell>
        </row>
        <row r="56">
          <cell r="R56" t="str">
            <v/>
          </cell>
        </row>
        <row r="57">
          <cell r="R57" t="str">
            <v/>
          </cell>
        </row>
        <row r="58">
          <cell r="R58" t="str">
            <v/>
          </cell>
        </row>
        <row r="59">
          <cell r="R59" t="str">
            <v/>
          </cell>
        </row>
        <row r="60">
          <cell r="R60" t="str">
            <v/>
          </cell>
        </row>
        <row r="61">
          <cell r="R61" t="str">
            <v/>
          </cell>
        </row>
        <row r="62">
          <cell r="R62" t="str">
            <v/>
          </cell>
        </row>
        <row r="63">
          <cell r="R63" t="str">
            <v/>
          </cell>
        </row>
        <row r="64">
          <cell r="R64" t="str">
            <v/>
          </cell>
        </row>
        <row r="65">
          <cell r="R65" t="str">
            <v/>
          </cell>
        </row>
        <row r="66">
          <cell r="R66" t="str">
            <v/>
          </cell>
        </row>
        <row r="67">
          <cell r="R67" t="str">
            <v/>
          </cell>
        </row>
        <row r="68">
          <cell r="R68" t="str">
            <v/>
          </cell>
        </row>
        <row r="69">
          <cell r="M69" t="str">
            <v>CARE20</v>
          </cell>
          <cell r="N69" t="str">
            <v>ABTH20</v>
          </cell>
          <cell r="R69">
            <v>0</v>
          </cell>
        </row>
        <row r="70">
          <cell r="M70" t="str">
            <v>USKM20</v>
          </cell>
          <cell r="R70">
            <v>0</v>
          </cell>
        </row>
        <row r="71">
          <cell r="R71" t="str">
            <v/>
          </cell>
        </row>
        <row r="72">
          <cell r="R72" t="str">
            <v/>
          </cell>
        </row>
        <row r="73">
          <cell r="R73" t="str">
            <v/>
          </cell>
        </row>
        <row r="74">
          <cell r="R74" t="str">
            <v/>
          </cell>
        </row>
        <row r="75">
          <cell r="R75" t="str">
            <v/>
          </cell>
        </row>
        <row r="76">
          <cell r="R76" t="str">
            <v/>
          </cell>
        </row>
        <row r="77">
          <cell r="M77" t="str">
            <v>UPPB20</v>
          </cell>
          <cell r="R77">
            <v>0</v>
          </cell>
        </row>
        <row r="78">
          <cell r="R78" t="str">
            <v/>
          </cell>
        </row>
        <row r="79">
          <cell r="R79" t="str">
            <v/>
          </cell>
        </row>
        <row r="80">
          <cell r="R80" t="str">
            <v/>
          </cell>
        </row>
        <row r="81">
          <cell r="R81" t="str">
            <v/>
          </cell>
        </row>
        <row r="82">
          <cell r="R82" t="str">
            <v/>
          </cell>
        </row>
        <row r="83">
          <cell r="R83" t="str">
            <v/>
          </cell>
        </row>
        <row r="84">
          <cell r="R84" t="str">
            <v/>
          </cell>
        </row>
        <row r="85">
          <cell r="R85" t="str">
            <v/>
          </cell>
        </row>
        <row r="86">
          <cell r="R86" t="str">
            <v/>
          </cell>
        </row>
        <row r="87">
          <cell r="R87" t="str">
            <v/>
          </cell>
        </row>
        <row r="88">
          <cell r="R88" t="str">
            <v/>
          </cell>
        </row>
        <row r="89">
          <cell r="R89" t="str">
            <v/>
          </cell>
        </row>
        <row r="90">
          <cell r="R90" t="str">
            <v/>
          </cell>
        </row>
        <row r="91">
          <cell r="R91" t="str">
            <v/>
          </cell>
        </row>
        <row r="92">
          <cell r="R92" t="str">
            <v/>
          </cell>
        </row>
        <row r="93">
          <cell r="R93" t="str">
            <v/>
          </cell>
        </row>
        <row r="94">
          <cell r="R94" t="str">
            <v/>
          </cell>
        </row>
        <row r="95">
          <cell r="R95" t="str">
            <v/>
          </cell>
        </row>
        <row r="96">
          <cell r="R96" t="str">
            <v/>
          </cell>
        </row>
        <row r="97">
          <cell r="R97" t="str">
            <v/>
          </cell>
        </row>
        <row r="98">
          <cell r="R98" t="str">
            <v/>
          </cell>
        </row>
        <row r="99">
          <cell r="R99" t="str">
            <v/>
          </cell>
        </row>
        <row r="100">
          <cell r="R100" t="str">
            <v/>
          </cell>
        </row>
        <row r="101">
          <cell r="R101" t="str">
            <v/>
          </cell>
        </row>
        <row r="102">
          <cell r="R102" t="str">
            <v/>
          </cell>
        </row>
        <row r="103">
          <cell r="R103" t="str">
            <v/>
          </cell>
        </row>
        <row r="104">
          <cell r="R104" t="str">
            <v/>
          </cell>
        </row>
        <row r="105">
          <cell r="R105" t="str">
            <v/>
          </cell>
        </row>
        <row r="106">
          <cell r="R106" t="str">
            <v/>
          </cell>
        </row>
        <row r="107">
          <cell r="R107" t="str">
            <v/>
          </cell>
        </row>
        <row r="108">
          <cell r="R108" t="str">
            <v/>
          </cell>
        </row>
        <row r="109">
          <cell r="R109" t="str">
            <v/>
          </cell>
        </row>
        <row r="110">
          <cell r="R110" t="str">
            <v/>
          </cell>
        </row>
        <row r="111">
          <cell r="R111" t="str">
            <v/>
          </cell>
        </row>
        <row r="112">
          <cell r="R112" t="str">
            <v/>
          </cell>
        </row>
        <row r="113">
          <cell r="R113" t="str">
            <v/>
          </cell>
        </row>
        <row r="114">
          <cell r="R114" t="str">
            <v/>
          </cell>
        </row>
        <row r="115">
          <cell r="R115" t="str">
            <v/>
          </cell>
        </row>
        <row r="116">
          <cell r="R116" t="str">
            <v/>
          </cell>
        </row>
        <row r="117">
          <cell r="R117" t="str">
            <v/>
          </cell>
        </row>
        <row r="118">
          <cell r="R118" t="str">
            <v/>
          </cell>
        </row>
        <row r="119">
          <cell r="R119" t="str">
            <v/>
          </cell>
        </row>
        <row r="120">
          <cell r="R120" t="str">
            <v/>
          </cell>
        </row>
        <row r="121">
          <cell r="R121" t="str">
            <v/>
          </cell>
        </row>
        <row r="122">
          <cell r="R122" t="str">
            <v/>
          </cell>
        </row>
        <row r="123">
          <cell r="R123" t="str">
            <v/>
          </cell>
        </row>
        <row r="124">
          <cell r="R124" t="str">
            <v/>
          </cell>
        </row>
        <row r="125">
          <cell r="R125" t="str">
            <v/>
          </cell>
        </row>
        <row r="126">
          <cell r="R126" t="str">
            <v/>
          </cell>
        </row>
        <row r="127">
          <cell r="R127" t="str">
            <v/>
          </cell>
        </row>
        <row r="128">
          <cell r="R128" t="str">
            <v/>
          </cell>
        </row>
        <row r="129">
          <cell r="R129" t="str">
            <v/>
          </cell>
        </row>
        <row r="130">
          <cell r="R130" t="str">
            <v/>
          </cell>
        </row>
        <row r="131">
          <cell r="R131" t="str">
            <v/>
          </cell>
        </row>
        <row r="132">
          <cell r="R132" t="str">
            <v/>
          </cell>
        </row>
        <row r="133">
          <cell r="R133" t="str">
            <v/>
          </cell>
        </row>
        <row r="134">
          <cell r="R134" t="str">
            <v/>
          </cell>
        </row>
        <row r="135">
          <cell r="R135" t="str">
            <v/>
          </cell>
        </row>
        <row r="136">
          <cell r="R136" t="str">
            <v/>
          </cell>
        </row>
        <row r="137">
          <cell r="R137" t="str">
            <v/>
          </cell>
        </row>
        <row r="138">
          <cell r="R138" t="str">
            <v/>
          </cell>
        </row>
        <row r="139">
          <cell r="M139" t="str">
            <v>WISD20_SEP</v>
          </cell>
          <cell r="N139" t="str">
            <v/>
          </cell>
          <cell r="R139">
            <v>25.1434239789439</v>
          </cell>
        </row>
        <row r="140">
          <cell r="M140" t="str">
            <v>AMEM4A_SEP</v>
          </cell>
          <cell r="N140" t="str">
            <v>AMEM4B_SEP</v>
          </cell>
          <cell r="R140">
            <v>24.755979285454519</v>
          </cell>
        </row>
        <row r="141">
          <cell r="R141" t="str">
            <v/>
          </cell>
        </row>
        <row r="142">
          <cell r="R142" t="str">
            <v/>
          </cell>
        </row>
        <row r="143">
          <cell r="R143" t="str">
            <v/>
          </cell>
        </row>
        <row r="144">
          <cell r="R144" t="str">
            <v/>
          </cell>
        </row>
        <row r="145">
          <cell r="R145" t="str">
            <v/>
          </cell>
        </row>
        <row r="146">
          <cell r="R146" t="str">
            <v/>
          </cell>
        </row>
        <row r="147">
          <cell r="R147" t="str">
            <v/>
          </cell>
        </row>
        <row r="148">
          <cell r="R148" t="str">
            <v/>
          </cell>
        </row>
        <row r="149">
          <cell r="R149" t="str">
            <v/>
          </cell>
        </row>
        <row r="150">
          <cell r="R150" t="str">
            <v/>
          </cell>
        </row>
        <row r="151">
          <cell r="R151" t="str">
            <v/>
          </cell>
        </row>
        <row r="152">
          <cell r="R152" t="str">
            <v/>
          </cell>
        </row>
        <row r="153">
          <cell r="R153" t="str">
            <v/>
          </cell>
        </row>
        <row r="154">
          <cell r="R154" t="str">
            <v/>
          </cell>
        </row>
        <row r="155">
          <cell r="R155" t="str">
            <v/>
          </cell>
        </row>
        <row r="156">
          <cell r="R156" t="str">
            <v/>
          </cell>
        </row>
        <row r="157">
          <cell r="R157" t="str">
            <v/>
          </cell>
        </row>
        <row r="158">
          <cell r="R158" t="str">
            <v/>
          </cell>
        </row>
        <row r="159">
          <cell r="R159" t="str">
            <v/>
          </cell>
        </row>
        <row r="160">
          <cell r="M160" t="str">
            <v>WISD20_SEP</v>
          </cell>
          <cell r="R160">
            <v>145.59929525649838</v>
          </cell>
        </row>
        <row r="161">
          <cell r="R161" t="str">
            <v/>
          </cell>
        </row>
        <row r="162">
          <cell r="R162" t="str">
            <v/>
          </cell>
        </row>
        <row r="163">
          <cell r="R163" t="str">
            <v/>
          </cell>
        </row>
        <row r="164">
          <cell r="R164" t="str">
            <v/>
          </cell>
        </row>
        <row r="165">
          <cell r="R165" t="str">
            <v/>
          </cell>
        </row>
        <row r="166">
          <cell r="R166" t="str">
            <v/>
          </cell>
        </row>
        <row r="167">
          <cell r="R167" t="str">
            <v/>
          </cell>
        </row>
        <row r="168">
          <cell r="M168" t="str">
            <v>BRAC20</v>
          </cell>
          <cell r="R168">
            <v>35.555043628887411</v>
          </cell>
        </row>
        <row r="169">
          <cell r="R169" t="str">
            <v/>
          </cell>
        </row>
        <row r="170">
          <cell r="R170" t="str">
            <v/>
          </cell>
        </row>
        <row r="171">
          <cell r="R171" t="str">
            <v/>
          </cell>
        </row>
        <row r="172">
          <cell r="R172" t="str">
            <v/>
          </cell>
        </row>
        <row r="173">
          <cell r="R173" t="str">
            <v/>
          </cell>
        </row>
        <row r="174">
          <cell r="R174" t="str">
            <v/>
          </cell>
        </row>
        <row r="175">
          <cell r="R175" t="str">
            <v/>
          </cell>
        </row>
        <row r="176">
          <cell r="R176" t="str">
            <v/>
          </cell>
        </row>
        <row r="177">
          <cell r="R177" t="str">
            <v/>
          </cell>
        </row>
        <row r="178">
          <cell r="R178" t="str">
            <v/>
          </cell>
        </row>
        <row r="179">
          <cell r="R179" t="str">
            <v/>
          </cell>
        </row>
        <row r="180">
          <cell r="R180" t="str">
            <v/>
          </cell>
        </row>
        <row r="181">
          <cell r="R181" t="str">
            <v/>
          </cell>
        </row>
        <row r="182">
          <cell r="R182" t="str">
            <v/>
          </cell>
        </row>
        <row r="183">
          <cell r="R183" t="str">
            <v/>
          </cell>
        </row>
        <row r="184">
          <cell r="R184" t="str">
            <v/>
          </cell>
        </row>
        <row r="185">
          <cell r="R185" t="str">
            <v/>
          </cell>
        </row>
        <row r="186">
          <cell r="R186" t="str">
            <v/>
          </cell>
        </row>
        <row r="187">
          <cell r="R187" t="str">
            <v/>
          </cell>
        </row>
        <row r="188">
          <cell r="R188" t="str">
            <v/>
          </cell>
        </row>
        <row r="189">
          <cell r="R189" t="str">
            <v/>
          </cell>
        </row>
        <row r="190">
          <cell r="R190" t="str">
            <v/>
          </cell>
        </row>
        <row r="191">
          <cell r="R191" t="str">
            <v/>
          </cell>
        </row>
        <row r="192">
          <cell r="R192" t="str">
            <v/>
          </cell>
        </row>
        <row r="193">
          <cell r="R193" t="str">
            <v/>
          </cell>
        </row>
        <row r="194">
          <cell r="R194" t="str">
            <v/>
          </cell>
        </row>
        <row r="195">
          <cell r="R195" t="str">
            <v/>
          </cell>
        </row>
        <row r="196">
          <cell r="R196" t="str">
            <v/>
          </cell>
        </row>
        <row r="197">
          <cell r="R197" t="str">
            <v/>
          </cell>
        </row>
        <row r="198">
          <cell r="R198" t="str">
            <v/>
          </cell>
        </row>
        <row r="199">
          <cell r="R199" t="str">
            <v/>
          </cell>
        </row>
        <row r="200">
          <cell r="R200" t="str">
            <v/>
          </cell>
        </row>
        <row r="201">
          <cell r="R201" t="str">
            <v/>
          </cell>
        </row>
        <row r="202">
          <cell r="R202" t="str">
            <v/>
          </cell>
        </row>
        <row r="203">
          <cell r="R203" t="str">
            <v/>
          </cell>
        </row>
        <row r="204">
          <cell r="R204" t="str">
            <v/>
          </cell>
        </row>
        <row r="205">
          <cell r="R205" t="str">
            <v/>
          </cell>
        </row>
        <row r="206">
          <cell r="R206" t="str">
            <v/>
          </cell>
        </row>
        <row r="207">
          <cell r="M207" t="str">
            <v>NAIR1Q</v>
          </cell>
          <cell r="N207" t="str">
            <v>NAIR1R</v>
          </cell>
          <cell r="R207">
            <v>15.787743255880001</v>
          </cell>
        </row>
        <row r="208">
          <cell r="R208" t="str">
            <v/>
          </cell>
        </row>
        <row r="209">
          <cell r="R209" t="str">
            <v/>
          </cell>
        </row>
        <row r="210">
          <cell r="R210" t="str">
            <v/>
          </cell>
        </row>
        <row r="211">
          <cell r="R211" t="str">
            <v/>
          </cell>
        </row>
        <row r="212">
          <cell r="R212" t="str">
            <v/>
          </cell>
        </row>
        <row r="213">
          <cell r="R213" t="str">
            <v/>
          </cell>
        </row>
        <row r="214">
          <cell r="R214" t="str">
            <v/>
          </cell>
        </row>
        <row r="215">
          <cell r="R215" t="str">
            <v/>
          </cell>
        </row>
        <row r="216">
          <cell r="R216" t="str">
            <v/>
          </cell>
        </row>
        <row r="217">
          <cell r="R217" t="str">
            <v/>
          </cell>
        </row>
        <row r="218">
          <cell r="R218" t="str">
            <v/>
          </cell>
        </row>
        <row r="219">
          <cell r="R219" t="str">
            <v/>
          </cell>
        </row>
        <row r="220">
          <cell r="R220" t="str">
            <v/>
          </cell>
        </row>
        <row r="221">
          <cell r="R221" t="str">
            <v/>
          </cell>
        </row>
        <row r="222">
          <cell r="R222" t="str">
            <v/>
          </cell>
        </row>
        <row r="223">
          <cell r="R223" t="str">
            <v/>
          </cell>
        </row>
        <row r="224">
          <cell r="R224" t="str">
            <v/>
          </cell>
        </row>
        <row r="225">
          <cell r="R225" t="str">
            <v/>
          </cell>
        </row>
        <row r="226">
          <cell r="R226" t="str">
            <v/>
          </cell>
        </row>
        <row r="227">
          <cell r="R227" t="str">
            <v/>
          </cell>
        </row>
        <row r="228">
          <cell r="R228" t="str">
            <v/>
          </cell>
        </row>
        <row r="229">
          <cell r="R229" t="str">
            <v/>
          </cell>
        </row>
        <row r="230">
          <cell r="R230" t="str">
            <v/>
          </cell>
        </row>
        <row r="231">
          <cell r="R231" t="str">
            <v/>
          </cell>
        </row>
        <row r="232">
          <cell r="R232" t="str">
            <v/>
          </cell>
        </row>
        <row r="233">
          <cell r="R233" t="str">
            <v/>
          </cell>
        </row>
        <row r="234">
          <cell r="R234" t="str">
            <v/>
          </cell>
        </row>
        <row r="235">
          <cell r="R235" t="str">
            <v/>
          </cell>
        </row>
        <row r="236">
          <cell r="R236" t="str">
            <v/>
          </cell>
        </row>
        <row r="237">
          <cell r="R237" t="str">
            <v/>
          </cell>
        </row>
        <row r="238">
          <cell r="R238" t="str">
            <v/>
          </cell>
        </row>
        <row r="239">
          <cell r="R239" t="str">
            <v/>
          </cell>
        </row>
        <row r="240">
          <cell r="R240" t="str">
            <v/>
          </cell>
        </row>
        <row r="241">
          <cell r="R241" t="str">
            <v/>
          </cell>
        </row>
        <row r="242">
          <cell r="R242" t="str">
            <v/>
          </cell>
        </row>
        <row r="243">
          <cell r="R243" t="str">
            <v/>
          </cell>
        </row>
        <row r="244">
          <cell r="R244" t="str">
            <v/>
          </cell>
        </row>
        <row r="245">
          <cell r="R245" t="str">
            <v/>
          </cell>
        </row>
        <row r="246">
          <cell r="R246" t="str">
            <v/>
          </cell>
        </row>
        <row r="247">
          <cell r="R247" t="str">
            <v/>
          </cell>
        </row>
        <row r="248">
          <cell r="R248" t="str">
            <v/>
          </cell>
        </row>
        <row r="249">
          <cell r="R249" t="str">
            <v/>
          </cell>
        </row>
        <row r="250">
          <cell r="R250" t="str">
            <v/>
          </cell>
        </row>
        <row r="251">
          <cell r="R251" t="str">
            <v/>
          </cell>
        </row>
        <row r="252">
          <cell r="R252" t="str">
            <v/>
          </cell>
        </row>
        <row r="253">
          <cell r="R253" t="str">
            <v/>
          </cell>
        </row>
        <row r="254">
          <cell r="R254" t="str">
            <v/>
          </cell>
        </row>
        <row r="255">
          <cell r="R255" t="str">
            <v/>
          </cell>
        </row>
        <row r="256">
          <cell r="R256" t="str">
            <v/>
          </cell>
        </row>
        <row r="257">
          <cell r="R257" t="str">
            <v/>
          </cell>
        </row>
        <row r="258">
          <cell r="R258" t="str">
            <v/>
          </cell>
        </row>
        <row r="259">
          <cell r="R259" t="str">
            <v/>
          </cell>
        </row>
        <row r="260">
          <cell r="R260" t="str">
            <v/>
          </cell>
        </row>
        <row r="261">
          <cell r="R261" t="str">
            <v/>
          </cell>
        </row>
        <row r="262">
          <cell r="R262" t="str">
            <v/>
          </cell>
        </row>
        <row r="263">
          <cell r="R263" t="str">
            <v/>
          </cell>
        </row>
        <row r="264">
          <cell r="R264" t="str">
            <v/>
          </cell>
        </row>
        <row r="265">
          <cell r="M265" t="str">
            <v>PART1Q</v>
          </cell>
          <cell r="N265" t="str">
            <v>PART1R</v>
          </cell>
          <cell r="R265">
            <v>10</v>
          </cell>
        </row>
        <row r="266">
          <cell r="R266" t="str">
            <v/>
          </cell>
        </row>
        <row r="267">
          <cell r="R267" t="str">
            <v/>
          </cell>
        </row>
        <row r="268">
          <cell r="R268" t="str">
            <v/>
          </cell>
        </row>
        <row r="269">
          <cell r="R269" t="str">
            <v/>
          </cell>
        </row>
        <row r="270">
          <cell r="R270" t="str">
            <v/>
          </cell>
        </row>
        <row r="271">
          <cell r="R271" t="str">
            <v/>
          </cell>
        </row>
        <row r="272">
          <cell r="R272" t="str">
            <v/>
          </cell>
        </row>
        <row r="273">
          <cell r="R273" t="str">
            <v/>
          </cell>
        </row>
        <row r="274">
          <cell r="R274" t="str">
            <v/>
          </cell>
        </row>
        <row r="275">
          <cell r="R275" t="str">
            <v/>
          </cell>
        </row>
        <row r="276">
          <cell r="R276" t="str">
            <v/>
          </cell>
        </row>
        <row r="277">
          <cell r="R277" t="str">
            <v/>
          </cell>
        </row>
        <row r="278">
          <cell r="R278" t="str">
            <v/>
          </cell>
        </row>
        <row r="279">
          <cell r="R279" t="str">
            <v/>
          </cell>
        </row>
        <row r="280">
          <cell r="R280" t="str">
            <v/>
          </cell>
        </row>
        <row r="281">
          <cell r="R281" t="str">
            <v/>
          </cell>
        </row>
        <row r="282">
          <cell r="R282" t="str">
            <v/>
          </cell>
        </row>
        <row r="283">
          <cell r="R283" t="str">
            <v/>
          </cell>
        </row>
        <row r="284">
          <cell r="R284" t="str">
            <v/>
          </cell>
        </row>
        <row r="285">
          <cell r="R285" t="str">
            <v/>
          </cell>
        </row>
        <row r="286">
          <cell r="R286" t="str">
            <v/>
          </cell>
        </row>
        <row r="287">
          <cell r="R287" t="str">
            <v/>
          </cell>
        </row>
        <row r="288">
          <cell r="R288" t="str">
            <v/>
          </cell>
        </row>
        <row r="289">
          <cell r="R289" t="str">
            <v/>
          </cell>
        </row>
        <row r="290">
          <cell r="R290" t="str">
            <v/>
          </cell>
        </row>
        <row r="291">
          <cell r="R291" t="str">
            <v/>
          </cell>
        </row>
        <row r="292">
          <cell r="R292" t="str">
            <v/>
          </cell>
        </row>
        <row r="293">
          <cell r="R293" t="str">
            <v/>
          </cell>
        </row>
        <row r="294">
          <cell r="R294" t="str">
            <v/>
          </cell>
        </row>
        <row r="295">
          <cell r="R295" t="str">
            <v/>
          </cell>
        </row>
        <row r="296">
          <cell r="R296" t="str">
            <v/>
          </cell>
        </row>
        <row r="297">
          <cell r="R297" t="str">
            <v/>
          </cell>
        </row>
        <row r="298">
          <cell r="R298" t="str">
            <v/>
          </cell>
        </row>
        <row r="299">
          <cell r="R299" t="str">
            <v/>
          </cell>
        </row>
        <row r="300">
          <cell r="R300" t="str">
            <v/>
          </cell>
        </row>
        <row r="301">
          <cell r="R301" t="str">
            <v/>
          </cell>
        </row>
        <row r="302">
          <cell r="R302" t="str">
            <v/>
          </cell>
        </row>
        <row r="303">
          <cell r="R303" t="str">
            <v/>
          </cell>
        </row>
        <row r="304">
          <cell r="R304" t="str">
            <v/>
          </cell>
        </row>
        <row r="305">
          <cell r="R305" t="str">
            <v/>
          </cell>
        </row>
        <row r="306">
          <cell r="R306" t="str">
            <v/>
          </cell>
        </row>
        <row r="307">
          <cell r="R307" t="str">
            <v/>
          </cell>
        </row>
        <row r="308">
          <cell r="R308" t="str">
            <v/>
          </cell>
        </row>
        <row r="309">
          <cell r="R309" t="str">
            <v/>
          </cell>
        </row>
        <row r="310">
          <cell r="R310" t="str">
            <v/>
          </cell>
        </row>
        <row r="311">
          <cell r="R311" t="str">
            <v/>
          </cell>
        </row>
        <row r="312">
          <cell r="R312" t="str">
            <v/>
          </cell>
        </row>
        <row r="313">
          <cell r="R313" t="str">
            <v/>
          </cell>
        </row>
        <row r="314">
          <cell r="R314" t="str">
            <v/>
          </cell>
        </row>
        <row r="315">
          <cell r="R315" t="str">
            <v/>
          </cell>
        </row>
        <row r="316">
          <cell r="R316" t="str">
            <v/>
          </cell>
        </row>
        <row r="317">
          <cell r="R317" t="str">
            <v/>
          </cell>
        </row>
        <row r="318">
          <cell r="R318" t="str">
            <v/>
          </cell>
        </row>
        <row r="319">
          <cell r="R319" t="str">
            <v/>
          </cell>
        </row>
        <row r="320">
          <cell r="R320" t="str">
            <v/>
          </cell>
        </row>
        <row r="321">
          <cell r="M321" t="str">
            <v>dees40</v>
          </cell>
          <cell r="R321">
            <v>205.70168966629467</v>
          </cell>
        </row>
        <row r="322">
          <cell r="M322" t="str">
            <v>dees40</v>
          </cell>
          <cell r="R322">
            <v>19.523065735851773</v>
          </cell>
        </row>
        <row r="323">
          <cell r="M323" t="str">
            <v>FROD20</v>
          </cell>
          <cell r="R323">
            <v>36.56968408329746</v>
          </cell>
        </row>
        <row r="324">
          <cell r="R324" t="str">
            <v/>
          </cell>
        </row>
        <row r="325">
          <cell r="R325" t="str">
            <v/>
          </cell>
        </row>
        <row r="326">
          <cell r="M326" t="str">
            <v>cape20</v>
          </cell>
          <cell r="R326">
            <v>81.294154891472019</v>
          </cell>
        </row>
        <row r="327">
          <cell r="M327" t="str">
            <v>KIBY20</v>
          </cell>
          <cell r="R327">
            <v>301.52586220634106</v>
          </cell>
        </row>
        <row r="328">
          <cell r="R328" t="str">
            <v/>
          </cell>
        </row>
        <row r="329">
          <cell r="R329" t="str">
            <v/>
          </cell>
        </row>
        <row r="330">
          <cell r="M330" t="str">
            <v>PENT40</v>
          </cell>
          <cell r="R330">
            <v>118.4959891712225</v>
          </cell>
        </row>
        <row r="331">
          <cell r="R331" t="str">
            <v/>
          </cell>
        </row>
        <row r="332">
          <cell r="R332" t="str">
            <v/>
          </cell>
        </row>
        <row r="333">
          <cell r="R333" t="str">
            <v/>
          </cell>
        </row>
        <row r="334">
          <cell r="R334" t="str">
            <v/>
          </cell>
        </row>
        <row r="335">
          <cell r="R335" t="str">
            <v/>
          </cell>
        </row>
        <row r="336">
          <cell r="R336" t="str">
            <v/>
          </cell>
        </row>
        <row r="337">
          <cell r="R337" t="str">
            <v/>
          </cell>
        </row>
        <row r="338">
          <cell r="R338" t="str">
            <v/>
          </cell>
        </row>
        <row r="339">
          <cell r="R339" t="str">
            <v/>
          </cell>
        </row>
        <row r="340">
          <cell r="R340" t="str">
            <v/>
          </cell>
        </row>
        <row r="341">
          <cell r="M341" t="str">
            <v>GREN40_Eme</v>
          </cell>
          <cell r="R341">
            <v>667.9</v>
          </cell>
        </row>
        <row r="342">
          <cell r="R342" t="str">
            <v/>
          </cell>
        </row>
        <row r="343">
          <cell r="R343" t="str">
            <v/>
          </cell>
        </row>
        <row r="344">
          <cell r="R344" t="str">
            <v/>
          </cell>
        </row>
        <row r="345">
          <cell r="R345" t="str">
            <v/>
          </cell>
        </row>
        <row r="346">
          <cell r="M346" t="str">
            <v>WALP40_Eme</v>
          </cell>
          <cell r="R346">
            <v>244.1</v>
          </cell>
        </row>
        <row r="347">
          <cell r="R347" t="str">
            <v/>
          </cell>
        </row>
        <row r="348">
          <cell r="R348" t="str">
            <v/>
          </cell>
        </row>
        <row r="349">
          <cell r="R349" t="str">
            <v/>
          </cell>
        </row>
        <row r="350">
          <cell r="R350" t="str">
            <v/>
          </cell>
        </row>
        <row r="351">
          <cell r="R351" t="str">
            <v/>
          </cell>
        </row>
        <row r="352">
          <cell r="M352" t="str">
            <v>CELL40_wpd</v>
          </cell>
          <cell r="R352">
            <v>475.1</v>
          </cell>
        </row>
        <row r="353">
          <cell r="M353" t="str">
            <v>ECLA40_WPD</v>
          </cell>
          <cell r="R353">
            <v>59.1</v>
          </cell>
        </row>
        <row r="354">
          <cell r="R354" t="str">
            <v/>
          </cell>
        </row>
        <row r="355">
          <cell r="R355" t="str">
            <v/>
          </cell>
        </row>
        <row r="356">
          <cell r="R356" t="str">
            <v/>
          </cell>
        </row>
        <row r="357">
          <cell r="R357" t="str">
            <v/>
          </cell>
        </row>
        <row r="358">
          <cell r="M358" t="str">
            <v>HAMH40_wpd</v>
          </cell>
          <cell r="R358">
            <v>300.10000000000002</v>
          </cell>
        </row>
        <row r="359">
          <cell r="R359" t="str">
            <v/>
          </cell>
        </row>
        <row r="360">
          <cell r="R360" t="str">
            <v/>
          </cell>
        </row>
        <row r="361">
          <cell r="R361" t="str">
            <v/>
          </cell>
        </row>
        <row r="362">
          <cell r="R362" t="str">
            <v/>
          </cell>
        </row>
        <row r="363">
          <cell r="R363" t="str">
            <v/>
          </cell>
        </row>
        <row r="364">
          <cell r="R364" t="str">
            <v/>
          </cell>
        </row>
        <row r="365">
          <cell r="R365" t="str">
            <v/>
          </cell>
        </row>
        <row r="366">
          <cell r="R366" t="str">
            <v/>
          </cell>
        </row>
        <row r="367">
          <cell r="R367" t="str">
            <v/>
          </cell>
        </row>
        <row r="368">
          <cell r="R368" t="str">
            <v/>
          </cell>
        </row>
        <row r="369">
          <cell r="R369" t="str">
            <v/>
          </cell>
        </row>
        <row r="370">
          <cell r="R370" t="str">
            <v/>
          </cell>
        </row>
        <row r="371">
          <cell r="R371" t="str">
            <v/>
          </cell>
        </row>
        <row r="372">
          <cell r="R372" t="str">
            <v/>
          </cell>
        </row>
        <row r="373">
          <cell r="R373" t="str">
            <v/>
          </cell>
        </row>
        <row r="374">
          <cell r="R374" t="str">
            <v/>
          </cell>
        </row>
        <row r="375">
          <cell r="R375" t="str">
            <v/>
          </cell>
        </row>
        <row r="376">
          <cell r="R376" t="str">
            <v/>
          </cell>
        </row>
        <row r="377">
          <cell r="R377" t="str">
            <v/>
          </cell>
        </row>
        <row r="378">
          <cell r="M378" t="str">
            <v>BLYT20</v>
          </cell>
          <cell r="N378" t="str">
            <v/>
          </cell>
          <cell r="R378">
            <v>0</v>
          </cell>
        </row>
        <row r="379">
          <cell r="M379" t="str">
            <v>WYLF40</v>
          </cell>
          <cell r="N379" t="str">
            <v/>
          </cell>
          <cell r="R379">
            <v>1.5</v>
          </cell>
        </row>
        <row r="380">
          <cell r="M380" t="str">
            <v>WYLF40</v>
          </cell>
          <cell r="N380" t="str">
            <v/>
          </cell>
          <cell r="R380">
            <v>0</v>
          </cell>
        </row>
        <row r="381">
          <cell r="M381" t="str">
            <v>DYCE1Q</v>
          </cell>
          <cell r="N381" t="str">
            <v>DYCE1R</v>
          </cell>
          <cell r="R381">
            <v>0</v>
          </cell>
        </row>
        <row r="382">
          <cell r="M382" t="str">
            <v>TEMP20</v>
          </cell>
          <cell r="R382">
            <v>6</v>
          </cell>
        </row>
        <row r="383">
          <cell r="M383" t="str">
            <v>TREM20</v>
          </cell>
          <cell r="R383">
            <v>0</v>
          </cell>
        </row>
        <row r="384">
          <cell r="M384" t="str">
            <v>LACK20</v>
          </cell>
          <cell r="R384">
            <v>-2</v>
          </cell>
        </row>
        <row r="385">
          <cell r="M385" t="str">
            <v>RAVE2Q</v>
          </cell>
          <cell r="N385" t="str">
            <v>RAVE2R</v>
          </cell>
          <cell r="R385">
            <v>0</v>
          </cell>
        </row>
        <row r="386">
          <cell r="M386" t="str">
            <v>STSB40</v>
          </cell>
          <cell r="R386">
            <v>0</v>
          </cell>
        </row>
        <row r="387">
          <cell r="M387" t="str">
            <v>TEMP20</v>
          </cell>
          <cell r="R387">
            <v>6</v>
          </cell>
        </row>
        <row r="388">
          <cell r="M388" t="str">
            <v>TODP20</v>
          </cell>
          <cell r="R388">
            <v>0</v>
          </cell>
        </row>
        <row r="389">
          <cell r="M389" t="str">
            <v>ALDW20</v>
          </cell>
          <cell r="R389">
            <v>25</v>
          </cell>
        </row>
        <row r="390">
          <cell r="M390" t="str">
            <v>ALDW20</v>
          </cell>
          <cell r="R390">
            <v>53.86</v>
          </cell>
        </row>
        <row r="391">
          <cell r="M391" t="str">
            <v>TINP2A</v>
          </cell>
          <cell r="N391" t="str">
            <v>TINP2B</v>
          </cell>
          <cell r="R391">
            <v>2.0499999999999998</v>
          </cell>
        </row>
        <row r="392">
          <cell r="M392" t="str">
            <v>WISH20</v>
          </cell>
          <cell r="R392">
            <v>3.8</v>
          </cell>
        </row>
        <row r="393">
          <cell r="M393" t="str">
            <v>WHSO20</v>
          </cell>
          <cell r="R393">
            <v>58.6</v>
          </cell>
        </row>
        <row r="394">
          <cell r="M394" t="str">
            <v>WILE20</v>
          </cell>
          <cell r="R394">
            <v>0</v>
          </cell>
        </row>
        <row r="395">
          <cell r="M395" t="str">
            <v>SFEM1Q</v>
          </cell>
          <cell r="N395" t="str">
            <v>SFEM1R</v>
          </cell>
          <cell r="R395">
            <v>10.7</v>
          </cell>
        </row>
        <row r="396">
          <cell r="M396" t="str">
            <v>IMPP40</v>
          </cell>
          <cell r="R396">
            <v>0</v>
          </cell>
        </row>
        <row r="397">
          <cell r="M397" t="str">
            <v>IMPP40</v>
          </cell>
          <cell r="R397">
            <v>74</v>
          </cell>
        </row>
        <row r="398">
          <cell r="M398" t="str">
            <v>CULJ4A</v>
          </cell>
          <cell r="R398">
            <v>0.5</v>
          </cell>
        </row>
        <row r="399">
          <cell r="M399" t="str">
            <v>WHTL1S</v>
          </cell>
          <cell r="N399" t="str">
            <v>WHTL1T</v>
          </cell>
          <cell r="R399">
            <v>8</v>
          </cell>
        </row>
        <row r="400">
          <cell r="M400" t="str">
            <v>GRAI40</v>
          </cell>
          <cell r="R400">
            <v>81.09</v>
          </cell>
        </row>
        <row r="401">
          <cell r="M401" t="str">
            <v>SFEG1Q</v>
          </cell>
          <cell r="N401" t="str">
            <v>SFEG1R</v>
          </cell>
          <cell r="R401">
            <v>25</v>
          </cell>
        </row>
        <row r="402">
          <cell r="M402" t="str">
            <v>BARK20_EPN</v>
          </cell>
          <cell r="R402">
            <v>4.7</v>
          </cell>
        </row>
        <row r="403">
          <cell r="M403" t="str">
            <v>BAGA1Q</v>
          </cell>
          <cell r="R403">
            <v>3.1</v>
          </cell>
        </row>
        <row r="404">
          <cell r="M404" t="str">
            <v>ELST20</v>
          </cell>
          <cell r="R404">
            <v>13.545</v>
          </cell>
        </row>
        <row r="405">
          <cell r="M405" t="str">
            <v>WYMo40</v>
          </cell>
          <cell r="R405">
            <v>13</v>
          </cell>
        </row>
        <row r="406">
          <cell r="M406" t="str">
            <v>STLE10_SPD</v>
          </cell>
          <cell r="R406">
            <v>4.3</v>
          </cell>
        </row>
        <row r="407">
          <cell r="M407" t="str">
            <v>ECCF1J</v>
          </cell>
          <cell r="R407">
            <v>0.62999999523162842</v>
          </cell>
        </row>
        <row r="408">
          <cell r="M408" t="str">
            <v>SANX1Q</v>
          </cell>
          <cell r="R408">
            <v>6.2</v>
          </cell>
        </row>
        <row r="409">
          <cell r="M409" t="str">
            <v>ELVA2Q</v>
          </cell>
          <cell r="N409" t="str">
            <v>ELVA2R</v>
          </cell>
          <cell r="R409">
            <v>0.68250000476837158</v>
          </cell>
        </row>
        <row r="410">
          <cell r="M410" t="str">
            <v>WISH20</v>
          </cell>
          <cell r="R410">
            <v>3.6</v>
          </cell>
        </row>
        <row r="411">
          <cell r="M411" t="str">
            <v>HARK40</v>
          </cell>
          <cell r="R411">
            <v>1.6</v>
          </cell>
        </row>
        <row r="412">
          <cell r="M412" t="str">
            <v>INWI1Q</v>
          </cell>
          <cell r="N412" t="str">
            <v>INWI1R</v>
          </cell>
          <cell r="R412">
            <v>0.85000002384185791</v>
          </cell>
        </row>
        <row r="413">
          <cell r="M413" t="str">
            <v>IMPP40</v>
          </cell>
          <cell r="R413">
            <v>10</v>
          </cell>
        </row>
        <row r="414">
          <cell r="M414" t="str">
            <v>LEIB4A</v>
          </cell>
          <cell r="N414" t="str">
            <v>LEIB4B</v>
          </cell>
          <cell r="R414">
            <v>8.5050000000000008</v>
          </cell>
        </row>
        <row r="415">
          <cell r="M415" t="str">
            <v>ECCL10</v>
          </cell>
          <cell r="R415">
            <v>1.8999999761581421</v>
          </cell>
        </row>
        <row r="416">
          <cell r="M416" t="str">
            <v>NEWX20</v>
          </cell>
          <cell r="R416">
            <v>58.6</v>
          </cell>
        </row>
        <row r="417">
          <cell r="M417" t="str">
            <v>HUTT40</v>
          </cell>
          <cell r="R417">
            <v>1.2</v>
          </cell>
        </row>
        <row r="418">
          <cell r="M418" t="str">
            <v>CATY1Q</v>
          </cell>
          <cell r="R418">
            <v>3.1</v>
          </cell>
        </row>
        <row r="419">
          <cell r="M419" t="str">
            <v>PEWO40</v>
          </cell>
          <cell r="R419">
            <v>3.4</v>
          </cell>
        </row>
        <row r="420">
          <cell r="M420" t="str">
            <v>POPP20</v>
          </cell>
          <cell r="R420">
            <v>0.7</v>
          </cell>
        </row>
        <row r="421">
          <cell r="M421" t="str">
            <v>DEVM10</v>
          </cell>
          <cell r="R421">
            <v>3.6</v>
          </cell>
        </row>
        <row r="422">
          <cell r="M422" t="str">
            <v>POOB2Q</v>
          </cell>
          <cell r="R422">
            <v>2.7</v>
          </cell>
        </row>
        <row r="423">
          <cell r="M423" t="str">
            <v>RUGE40</v>
          </cell>
          <cell r="R423">
            <v>9.24</v>
          </cell>
        </row>
        <row r="424">
          <cell r="M424" t="str">
            <v>SACO1Q</v>
          </cell>
          <cell r="R424">
            <v>3.5999999046325684</v>
          </cell>
        </row>
        <row r="425">
          <cell r="M425" t="str">
            <v>FROD40</v>
          </cell>
          <cell r="R425">
            <v>2.6</v>
          </cell>
        </row>
        <row r="426">
          <cell r="M426" t="str">
            <v>ELST20</v>
          </cell>
          <cell r="R426">
            <v>13.545</v>
          </cell>
        </row>
        <row r="427">
          <cell r="M427" t="str">
            <v>PAFB4B</v>
          </cell>
          <cell r="R427">
            <v>8.61</v>
          </cell>
        </row>
        <row r="428">
          <cell r="M428" t="str">
            <v>PAFB4B</v>
          </cell>
          <cell r="R428">
            <v>6.09</v>
          </cell>
        </row>
        <row r="429">
          <cell r="M429" t="str">
            <v>GRST20</v>
          </cell>
          <cell r="R429">
            <v>127</v>
          </cell>
        </row>
        <row r="430">
          <cell r="M430" t="str">
            <v>MOSM10</v>
          </cell>
          <cell r="R430">
            <v>17</v>
          </cell>
        </row>
        <row r="431">
          <cell r="M431" t="str">
            <v>MEAD10</v>
          </cell>
          <cell r="R431">
            <v>21.5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A76"/>
  <sheetViews>
    <sheetView tabSelected="1" zoomScale="70" zoomScaleNormal="70" workbookViewId="0"/>
  </sheetViews>
  <sheetFormatPr defaultRowHeight="15" x14ac:dyDescent="0.25"/>
  <cols>
    <col min="1" max="1" width="88.7109375" bestFit="1" customWidth="1"/>
  </cols>
  <sheetData>
    <row r="1" spans="1:1" x14ac:dyDescent="0.25">
      <c r="A1" s="191"/>
    </row>
    <row r="2" spans="1:1" ht="45.75" customHeight="1" x14ac:dyDescent="0.25">
      <c r="A2" s="417" t="s">
        <v>402</v>
      </c>
    </row>
    <row r="3" spans="1:1" ht="44.25" customHeight="1" x14ac:dyDescent="0.25">
      <c r="A3" s="417"/>
    </row>
    <row r="4" spans="1:1" x14ac:dyDescent="0.25">
      <c r="A4" s="407" t="str">
        <f>'T1'!B2</f>
        <v>Table 1 - 2017/18 Generation Tariffs</v>
      </c>
    </row>
    <row r="5" spans="1:1" x14ac:dyDescent="0.25">
      <c r="A5" s="203" t="str">
        <f>'T2'!B2</f>
        <v>Table 2 - 2018/19 Generation Tariffs</v>
      </c>
    </row>
    <row r="6" spans="1:1" x14ac:dyDescent="0.25">
      <c r="A6" s="186" t="str">
        <f>'T3'!B2</f>
        <v>Table 3 - 2019/20 Generation Tariffs</v>
      </c>
    </row>
    <row r="7" spans="1:1" x14ac:dyDescent="0.25">
      <c r="A7" s="203" t="str">
        <f>'T4'!B2</f>
        <v>Table 4  - 2020/21 Generation Tariffs</v>
      </c>
    </row>
    <row r="8" spans="1:1" x14ac:dyDescent="0.25">
      <c r="A8" s="186" t="str">
        <f>'T5'!B2</f>
        <v>Table 5 - 2021/22 Generation Tariffs</v>
      </c>
    </row>
    <row r="9" spans="1:1" x14ac:dyDescent="0.25">
      <c r="A9" s="406" t="str">
        <f>'T6'!A2</f>
        <v xml:space="preserve">Table 6 – Onshore Local Circuit Tariffs </v>
      </c>
    </row>
    <row r="10" spans="1:1" x14ac:dyDescent="0.25">
      <c r="A10" s="186" t="str">
        <f>'T7'!B2</f>
        <v>Table 7 – 2018/19 Onshore Local Substation Tariffs</v>
      </c>
    </row>
    <row r="11" spans="1:1" x14ac:dyDescent="0.25">
      <c r="A11" s="203" t="str">
        <f>'T8'!B2</f>
        <v>Table 8 – 2018/19 Offshore Local Tariffs</v>
      </c>
    </row>
    <row r="12" spans="1:1" x14ac:dyDescent="0.25">
      <c r="A12" s="403" t="str">
        <f>'T9'!B2</f>
        <v>Table 9 - Small Generator Discount</v>
      </c>
    </row>
    <row r="13" spans="1:1" x14ac:dyDescent="0.25">
      <c r="A13" s="405" t="str">
        <f>'T10'!B2</f>
        <v>Table 10 – Half-Hour Demand Tariffs</v>
      </c>
    </row>
    <row r="14" spans="1:1" x14ac:dyDescent="0.25">
      <c r="A14" s="403" t="str">
        <f>'T11'!B2</f>
        <v>Table 11 – Non Half-Hour Demand Tariffs</v>
      </c>
    </row>
    <row r="15" spans="1:1" x14ac:dyDescent="0.25">
      <c r="A15" s="219" t="str">
        <f>'T12'!B2</f>
        <v>Table 12  - Contracted and Modelled TEC</v>
      </c>
    </row>
    <row r="16" spans="1:1" x14ac:dyDescent="0.25">
      <c r="A16" s="190" t="str">
        <f>'T13'!B2</f>
        <v>Table 13 – Calculation of Generator and Demand Revenue Proportions</v>
      </c>
    </row>
    <row r="17" spans="1:1" x14ac:dyDescent="0.25">
      <c r="A17" s="218" t="str">
        <f>'T14'!_Ref386537083</f>
        <v>Table 14 – Transmission Owner Revenues</v>
      </c>
    </row>
    <row r="18" spans="1:1" x14ac:dyDescent="0.25">
      <c r="A18" s="204" t="str">
        <f>'T15'!B2</f>
        <v>Table 15 – Inflation Indices</v>
      </c>
    </row>
    <row r="19" spans="1:1" x14ac:dyDescent="0.25">
      <c r="A19" s="219" t="str">
        <f>'T16'!B2</f>
        <v>Table 16 – Demand Forecasts</v>
      </c>
    </row>
    <row r="20" spans="1:1" x14ac:dyDescent="0.25">
      <c r="A20" s="404" t="str">
        <f>'T17'!B2</f>
        <v>Table 17 – Expansion Constants</v>
      </c>
    </row>
    <row r="21" spans="1:1" x14ac:dyDescent="0.25">
      <c r="A21" s="218" t="str">
        <f>'T18'!B2</f>
        <v>Table 18 – Interconnector Adjustments</v>
      </c>
    </row>
    <row r="22" spans="1:1" x14ac:dyDescent="0.25">
      <c r="A22" s="220" t="str">
        <f>'T19'!B2</f>
        <v>Table 19 - Wider tariffs for a Conventional 80% load factor generator</v>
      </c>
    </row>
    <row r="23" spans="1:1" x14ac:dyDescent="0.25">
      <c r="A23" s="221" t="str">
        <f>'T20'!B2</f>
        <v>Table 20 - Wider tariffs for an Intermittent 40% load factor generator</v>
      </c>
    </row>
    <row r="24" spans="1:1" x14ac:dyDescent="0.25">
      <c r="A24" s="204" t="str">
        <f>'T21'!B2</f>
        <v>Table 21 - Changes in Half-Hour Metered Tariffs</v>
      </c>
    </row>
    <row r="25" spans="1:1" x14ac:dyDescent="0.25">
      <c r="A25" s="218" t="str">
        <f>'T22'!B2</f>
        <v>Table 22  - Changes in Non-Half-hour Metered Tariffs</v>
      </c>
    </row>
    <row r="26" spans="1:1" x14ac:dyDescent="0.25">
      <c r="A26" s="404" t="str">
        <f>'T23'!B2</f>
        <v>Table 23 - Calculation of Residuals</v>
      </c>
    </row>
    <row r="27" spans="1:1" x14ac:dyDescent="0.25">
      <c r="A27" s="265" t="str">
        <f>'T24'!B2</f>
        <v>Table 24 - 2018/19 Generation Scenarios - Wider Generation Peak 80% Tariffs</v>
      </c>
    </row>
    <row r="28" spans="1:1" x14ac:dyDescent="0.25">
      <c r="A28" s="403" t="str">
        <f>'T25'!B2</f>
        <v>Table 25 - 2018/19 Generation Scenarios - Wider Generation Intermittent 40% Tariffs</v>
      </c>
    </row>
    <row r="29" spans="1:1" x14ac:dyDescent="0.25">
      <c r="A29" s="406" t="str">
        <f>'T26'!B2</f>
        <v>Table 26 - 2018/19 Generation Scenarios - HH Demand Tariffs</v>
      </c>
    </row>
    <row r="30" spans="1:1" x14ac:dyDescent="0.25">
      <c r="A30" s="190" t="str">
        <f>'T27'!B$2</f>
        <v>Table 27 - 2018/19 Generation Scenarios - NHH Demand Tariffs</v>
      </c>
    </row>
    <row r="31" spans="1:1" x14ac:dyDescent="0.25">
      <c r="A31" s="405" t="str">
        <f>'T28'!B2</f>
        <v>Table 28 - 2019/20 Generation Scenarios - Wider Generation Peak 80% Tariffs</v>
      </c>
    </row>
    <row r="32" spans="1:1" x14ac:dyDescent="0.25">
      <c r="A32" s="204" t="str">
        <f>'T29'!B2</f>
        <v>Table 29 - 2019/20 Generation Scenarios - Wider Generation Intermittent 40% Tariffs</v>
      </c>
    </row>
    <row r="33" spans="1:1" x14ac:dyDescent="0.25">
      <c r="A33" s="406" t="str">
        <f>'T30'!B$2</f>
        <v>Table 30 - 2019/20 Generation Scenarios - HH Demand Tariffs</v>
      </c>
    </row>
    <row r="34" spans="1:1" x14ac:dyDescent="0.25">
      <c r="A34" s="404" t="str">
        <f>'T31'!B$2</f>
        <v>Table 31 - 2019/20 Generation Scenarios - NHH Demand Tariffs</v>
      </c>
    </row>
    <row r="35" spans="1:1" x14ac:dyDescent="0.25">
      <c r="A35" s="405" t="str">
        <f>'T32'!B2</f>
        <v>Table 32 - 2020/21 Generation Scenarios - Wider Generation Peak 80% Tariffs</v>
      </c>
    </row>
    <row r="36" spans="1:1" x14ac:dyDescent="0.25">
      <c r="A36" s="220" t="str">
        <f>'T33'!B2</f>
        <v>Table 33 - 2020/21 Generation Scenarios - Wider Generation Intermittent 40% Tariffs</v>
      </c>
    </row>
    <row r="37" spans="1:1" x14ac:dyDescent="0.25">
      <c r="A37" s="221" t="str">
        <f>'T34'!B$2</f>
        <v>Table 34 - 2020/21 Generation Scenarios - HH Demand Tariffs</v>
      </c>
    </row>
    <row r="38" spans="1:1" x14ac:dyDescent="0.25">
      <c r="A38" s="403" t="str">
        <f>'T35'!B$2</f>
        <v>Table 35 - 2020/21 Generation Scenarios - NHH Demand Tariffs</v>
      </c>
    </row>
    <row r="39" spans="1:1" x14ac:dyDescent="0.25">
      <c r="A39" s="406" t="str">
        <f>'T36'!B2</f>
        <v>Table 36 - 2021/22 Generation Scenarios - Wider Generation Peak 80% Tariffs</v>
      </c>
    </row>
    <row r="40" spans="1:1" x14ac:dyDescent="0.25">
      <c r="A40" s="190" t="str">
        <f>'T37'!B2</f>
        <v>Table 37 - 2021/22 Generation Scenarios - Wider Generation Intermittent 40% Tariffs</v>
      </c>
    </row>
    <row r="41" spans="1:1" x14ac:dyDescent="0.25">
      <c r="A41" s="405" t="str">
        <f>'T38'!B$2</f>
        <v>Table 38 - 2021/22 Generation Scenarios - HH Demand Tariffs</v>
      </c>
    </row>
    <row r="42" spans="1:1" x14ac:dyDescent="0.25">
      <c r="A42" s="264" t="str">
        <f>'T39'!B$2</f>
        <v>Table 39 - 2021/22 Generation Scenarios - NHH Demand Tariffs</v>
      </c>
    </row>
    <row r="43" spans="1:1" x14ac:dyDescent="0.25">
      <c r="A43" s="405" t="str">
        <f>'T40'!B2</f>
        <v>Table 40 - National Grid Revenue Forecast</v>
      </c>
    </row>
    <row r="44" spans="1:1" x14ac:dyDescent="0.25">
      <c r="A44" s="188" t="str">
        <f>'T41'!B2</f>
        <v>Table 41 - Scottish Power Transmission Revenue Forecast</v>
      </c>
    </row>
    <row r="45" spans="1:1" x14ac:dyDescent="0.25">
      <c r="A45" s="405" t="str">
        <f>'T42'!B2</f>
        <v>Table 42 - SHE Transmission Revenue Forecast</v>
      </c>
    </row>
    <row r="46" spans="1:1" x14ac:dyDescent="0.25">
      <c r="A46" s="188" t="str">
        <f>'T43'!B2</f>
        <v>Table 43 - Offshore Transmission Revenue Forecast</v>
      </c>
    </row>
    <row r="47" spans="1:1" x14ac:dyDescent="0.25">
      <c r="A47" s="405" t="str">
        <f>'T44'!B2</f>
        <v>Table 44 - Contracted TEC at Peak</v>
      </c>
    </row>
    <row r="48" spans="1:1" x14ac:dyDescent="0.25">
      <c r="A48" s="199" t="str">
        <f>'T45'!B2</f>
        <v>Table 45 - Contracted TEC at Peak by Zone</v>
      </c>
    </row>
    <row r="49" spans="1:1" x14ac:dyDescent="0.25">
      <c r="A49" s="405" t="str">
        <f>'T46'!B2</f>
        <v>Table 46 - Zonal Summary of Modelled Demand</v>
      </c>
    </row>
    <row r="50" spans="1:1" x14ac:dyDescent="0.25">
      <c r="A50" s="188" t="str">
        <f>'T47'!B2</f>
        <v>Table 47 - Zonal Summary of Chargeable System Demand</v>
      </c>
    </row>
    <row r="51" spans="1:1" x14ac:dyDescent="0.25">
      <c r="A51" s="405" t="str">
        <f>'T48'!B2</f>
        <v>Table 48 - Zonal Summary of Chargeable HH Demand</v>
      </c>
    </row>
    <row r="52" spans="1:1" x14ac:dyDescent="0.25">
      <c r="A52" s="205" t="str">
        <f>'T49'!B2</f>
        <v>Table 49 - Zonal Summary of Chargeable NHH Demand</v>
      </c>
    </row>
    <row r="53" spans="1:1" x14ac:dyDescent="0.25">
      <c r="A53" s="405" t="str">
        <f>'T50'!B2</f>
        <v>Table 50 - Breakdown of HH Demand Tariffs, and CMP264/265 Calculator*</v>
      </c>
    </row>
    <row r="54" spans="1:1" x14ac:dyDescent="0.25">
      <c r="A54" s="206"/>
    </row>
    <row r="55" spans="1:1" ht="54.75" customHeight="1" x14ac:dyDescent="0.25">
      <c r="A55" s="417" t="s">
        <v>402</v>
      </c>
    </row>
    <row r="56" spans="1:1" x14ac:dyDescent="0.25">
      <c r="A56" s="417"/>
    </row>
    <row r="57" spans="1:1" x14ac:dyDescent="0.25">
      <c r="A57" s="207" t="str">
        <f>'T19'!J2</f>
        <v>Figure 1 – Wider tariffs for a conventional 80% generator</v>
      </c>
    </row>
    <row r="58" spans="1:1" x14ac:dyDescent="0.25">
      <c r="A58" s="202" t="str">
        <f>'T20'!J2</f>
        <v>Figure 2 - Wider tariffs for an intermittent 40% load factor generator</v>
      </c>
    </row>
    <row r="59" spans="1:1" x14ac:dyDescent="0.25">
      <c r="A59" s="207" t="str">
        <f>'T10'!$J$2</f>
        <v>Figure 3 - Half Hour Demand Tariffs</v>
      </c>
    </row>
    <row r="60" spans="1:1" x14ac:dyDescent="0.25">
      <c r="A60" s="202" t="str">
        <f>'T11'!$J$2</f>
        <v>Figure 4 - Non-Half Hour Demand Tariffs</v>
      </c>
    </row>
    <row r="61" spans="1:1" x14ac:dyDescent="0.25">
      <c r="A61" s="207"/>
    </row>
    <row r="62" spans="1:1" x14ac:dyDescent="0.25">
      <c r="A62" s="202"/>
    </row>
    <row r="63" spans="1:1" x14ac:dyDescent="0.25">
      <c r="A63" s="207"/>
    </row>
    <row r="64" spans="1:1" x14ac:dyDescent="0.25">
      <c r="A64" s="202"/>
    </row>
    <row r="65" spans="1:1" x14ac:dyDescent="0.25">
      <c r="A65" s="207"/>
    </row>
    <row r="66" spans="1:1" x14ac:dyDescent="0.25">
      <c r="A66" s="202"/>
    </row>
    <row r="67" spans="1:1" x14ac:dyDescent="0.25">
      <c r="A67" s="207"/>
    </row>
    <row r="68" spans="1:1" x14ac:dyDescent="0.25">
      <c r="A68" s="202"/>
    </row>
    <row r="69" spans="1:1" x14ac:dyDescent="0.25">
      <c r="A69" s="207"/>
    </row>
    <row r="70" spans="1:1" x14ac:dyDescent="0.25">
      <c r="A70" s="202"/>
    </row>
    <row r="71" spans="1:1" x14ac:dyDescent="0.25">
      <c r="A71" s="207"/>
    </row>
    <row r="72" spans="1:1" x14ac:dyDescent="0.25">
      <c r="A72" s="202"/>
    </row>
    <row r="73" spans="1:1" x14ac:dyDescent="0.25">
      <c r="A73" s="207"/>
    </row>
    <row r="74" spans="1:1" x14ac:dyDescent="0.25">
      <c r="A74" s="202"/>
    </row>
    <row r="75" spans="1:1" x14ac:dyDescent="0.25">
      <c r="A75" s="207"/>
    </row>
    <row r="76" spans="1:1" x14ac:dyDescent="0.25">
      <c r="A76" s="202"/>
    </row>
  </sheetData>
  <mergeCells count="2">
    <mergeCell ref="A55:A56"/>
    <mergeCell ref="A2:A3"/>
  </mergeCells>
  <hyperlinks>
    <hyperlink ref="A5" location="'T2'!A1" display="'T2'!A1"/>
    <hyperlink ref="A6" location="'T3'!A1" display="'T3'!A1"/>
    <hyperlink ref="A7" location="'T4'!A1" display="'T4'!A1"/>
    <hyperlink ref="A8" location="'T5'!A1" display="'T5'!A1"/>
    <hyperlink ref="A9" location="'T6'!A1" display="'T6'!A1"/>
    <hyperlink ref="A10" location="'T7'!A1" display="'T7'!A1"/>
    <hyperlink ref="A44" location="'T41'!A1" display="'T41'!A1"/>
    <hyperlink ref="A45" location="'T42'!A1" display="'T42'!A1"/>
    <hyperlink ref="A46" location="'T43'!A1" display="'T43'!A1"/>
    <hyperlink ref="A11" location="'T8'!A1" display="'T8'!A1"/>
    <hyperlink ref="A13" location="'T10'!A1" display="'T10'!A1"/>
    <hyperlink ref="A12" location="'T9'!A1" display="'T9'!A1"/>
    <hyperlink ref="A14" location="'T11'!A1" display="'T11'!A1"/>
    <hyperlink ref="A15" location="'T12'!A1" display="'T12'!A1"/>
    <hyperlink ref="A16" location="'T13'!A1" display="'T13'!A1"/>
    <hyperlink ref="A17" location="'T14'!A1" display="'T14'!A1"/>
    <hyperlink ref="A19" location="'T16'!A1" display="'T16'!A1"/>
    <hyperlink ref="A20" location="'T17'!A1" display="'T17'!A1"/>
    <hyperlink ref="A18" location="'T15'!A1" display="'T15'!A1"/>
    <hyperlink ref="A21" location="'T18'!A1" display="'T18'!A1"/>
    <hyperlink ref="A22" location="'T19'!A1" display="'T19'!A1"/>
    <hyperlink ref="A23" location="'T20'!A1" display="'T20'!A1"/>
    <hyperlink ref="A24" location="'T21'!A1" display="'T21'!A1"/>
    <hyperlink ref="A25" location="'T22'!A1" display="'T22'!A1"/>
    <hyperlink ref="A26" location="'T23'!A1" display="'T23'!A1"/>
    <hyperlink ref="A47" location="'T44'!A1" display="'T44'!A1"/>
    <hyperlink ref="A48" location="'T45'!A1" display="'T45'!A1"/>
    <hyperlink ref="A22" location="'T18'!A1" display="Table 18 - Wider tariffs for a Conventional 80% load factor generator"/>
    <hyperlink ref="A23" location="'T19'!A1" display="Table 19 - Wider tariffs for an Intermittent 40% load factor generator"/>
    <hyperlink ref="A57" location="'T19'!A1" display="'T19'!A1"/>
    <hyperlink ref="A58" location="'T20'!A1" display="'T20'!A1"/>
    <hyperlink ref="A59" location="'T10'!A1" display="'T10'!A1"/>
    <hyperlink ref="A60" location="'T11'!A1" display="'T11'!A1"/>
    <hyperlink ref="A4" location="'T1'!A1" display="'T1'!A1"/>
    <hyperlink ref="A52" location="'T49'!A1" display="'T49'!A1"/>
    <hyperlink ref="A51" location="'T48'!A1" display="'T48'!A1"/>
    <hyperlink ref="A50" location="'T47'!A1" display="'T47'!A1"/>
    <hyperlink ref="A49" location="'T46'!A1" display="'T46'!A1"/>
    <hyperlink ref="A53" location="'T50'!A1" display="'T50'!A1"/>
    <hyperlink ref="A27" location="'T24'!A1" display="'T24'!A1"/>
    <hyperlink ref="A28" location="'T25'!A1" display="'T25'!A1"/>
    <hyperlink ref="A29" location="'T26'!A1" display="'T26'!A1"/>
    <hyperlink ref="A30" location="'T27'!A1" display="'T27'!A1"/>
    <hyperlink ref="A31" location="'T28'!A1" display="'T28'!A1"/>
    <hyperlink ref="A32" location="'T29'!A1" display="'T29'!A1"/>
    <hyperlink ref="A33" location="'T30'!A1" display="'T30'!A1"/>
    <hyperlink ref="A34" location="'T31'!A1" display="'T31'!A1"/>
    <hyperlink ref="A35" location="'T32'!A1" display="'T32'!A1"/>
    <hyperlink ref="A36" location="'T33'!A1" display="'T33'!A1"/>
    <hyperlink ref="A37" location="'T34'!A1" display="'T34'!A1"/>
    <hyperlink ref="A38" location="'T35'!A1" display="'T35'!A1"/>
    <hyperlink ref="A39" location="'T36'!A1" display="'T36'!A1"/>
    <hyperlink ref="A40" location="'T37'!A1" display="'T37'!A1"/>
    <hyperlink ref="A41" location="'T38'!A1" display="'T38'!A1"/>
    <hyperlink ref="A42" location="'T39'!A1" display="'T39'!A1"/>
    <hyperlink ref="A43" location="'T40'!A1" display="'T40'!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7"/>
  <sheetViews>
    <sheetView workbookViewId="0"/>
  </sheetViews>
  <sheetFormatPr defaultRowHeight="15" x14ac:dyDescent="0.25"/>
  <cols>
    <col min="2" max="2" width="36" bestFit="1" customWidth="1"/>
  </cols>
  <sheetData>
    <row r="2" spans="2:7" x14ac:dyDescent="0.25">
      <c r="B2" s="3" t="s">
        <v>610</v>
      </c>
    </row>
    <row r="4" spans="2:7" x14ac:dyDescent="0.25">
      <c r="B4" s="182"/>
      <c r="C4" s="182" t="s">
        <v>31</v>
      </c>
      <c r="D4" s="182" t="s">
        <v>32</v>
      </c>
      <c r="E4" s="182" t="s">
        <v>33</v>
      </c>
      <c r="F4" s="182" t="s">
        <v>412</v>
      </c>
      <c r="G4" s="182" t="s">
        <v>618</v>
      </c>
    </row>
    <row r="5" spans="2:7" x14ac:dyDescent="0.25">
      <c r="B5" s="122" t="s">
        <v>579</v>
      </c>
      <c r="C5" s="187">
        <v>-11.351718</v>
      </c>
      <c r="D5" s="187">
        <v>-12.243778000000001</v>
      </c>
      <c r="E5" s="427" t="s">
        <v>580</v>
      </c>
      <c r="F5" s="428"/>
      <c r="G5" s="429"/>
    </row>
    <row r="6" spans="2:7" x14ac:dyDescent="0.25">
      <c r="B6" s="122" t="s">
        <v>581</v>
      </c>
      <c r="C6" s="187">
        <v>0.55224502910287654</v>
      </c>
      <c r="D6" s="187">
        <v>0.70217482761748884</v>
      </c>
      <c r="E6" s="430"/>
      <c r="F6" s="431"/>
      <c r="G6" s="432"/>
    </row>
    <row r="7" spans="2:7" x14ac:dyDescent="0.25">
      <c r="B7" s="122" t="s">
        <v>582</v>
      </c>
      <c r="C7" s="187">
        <v>7.5173695664380466E-2</v>
      </c>
      <c r="D7" s="187">
        <v>9.5341712880720617E-2</v>
      </c>
      <c r="E7" s="433"/>
      <c r="F7" s="434"/>
      <c r="G7" s="435"/>
    </row>
  </sheetData>
  <mergeCells count="1">
    <mergeCell ref="E5:G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B2:M38"/>
  <sheetViews>
    <sheetView workbookViewId="0"/>
  </sheetViews>
  <sheetFormatPr defaultRowHeight="12" customHeight="1" x14ac:dyDescent="0.25"/>
  <cols>
    <col min="2" max="2" width="5.42578125" bestFit="1" customWidth="1"/>
    <col min="3" max="3" width="19.42578125" customWidth="1"/>
    <col min="4" max="8" width="10.140625" style="8" customWidth="1"/>
    <col min="14" max="19" width="9.140625" customWidth="1"/>
  </cols>
  <sheetData>
    <row r="2" spans="2:13" ht="12" customHeight="1" x14ac:dyDescent="0.25">
      <c r="B2" s="436" t="s">
        <v>609</v>
      </c>
      <c r="C2" s="436"/>
      <c r="D2" s="436"/>
      <c r="E2" s="436"/>
      <c r="F2" s="436"/>
      <c r="G2" s="436"/>
      <c r="H2" s="436"/>
      <c r="J2" s="192" t="s">
        <v>594</v>
      </c>
    </row>
    <row r="3" spans="2:13" ht="12" customHeight="1" x14ac:dyDescent="0.25">
      <c r="B3" s="5"/>
      <c r="K3" s="3"/>
      <c r="L3" s="3"/>
      <c r="M3" s="3"/>
    </row>
    <row r="4" spans="2:13" ht="14.1" customHeight="1" x14ac:dyDescent="0.25">
      <c r="B4" s="437" t="s">
        <v>1</v>
      </c>
      <c r="C4" s="437" t="s">
        <v>2</v>
      </c>
      <c r="D4" s="87" t="s">
        <v>409</v>
      </c>
      <c r="E4" s="87" t="s">
        <v>410</v>
      </c>
      <c r="F4" s="87" t="s">
        <v>51</v>
      </c>
      <c r="G4" s="87" t="s">
        <v>411</v>
      </c>
      <c r="H4" s="87" t="s">
        <v>619</v>
      </c>
    </row>
    <row r="5" spans="2:13" ht="14.1" customHeight="1" x14ac:dyDescent="0.25">
      <c r="B5" s="438"/>
      <c r="C5" s="438"/>
      <c r="D5" s="86" t="s">
        <v>64</v>
      </c>
      <c r="E5" s="86" t="s">
        <v>64</v>
      </c>
      <c r="F5" s="86" t="s">
        <v>64</v>
      </c>
      <c r="G5" s="86" t="s">
        <v>64</v>
      </c>
      <c r="H5" s="86" t="s">
        <v>64</v>
      </c>
    </row>
    <row r="6" spans="2:13" ht="14.1" customHeight="1" x14ac:dyDescent="0.25">
      <c r="B6" s="18">
        <v>1</v>
      </c>
      <c r="C6" s="18" t="s">
        <v>35</v>
      </c>
      <c r="D6" s="114">
        <v>29.577678632287913</v>
      </c>
      <c r="E6" s="114">
        <v>47.198075997413461</v>
      </c>
      <c r="F6" s="114">
        <v>53.957947323790414</v>
      </c>
      <c r="G6" s="115">
        <v>59.83242615700815</v>
      </c>
      <c r="H6" s="115">
        <v>64.775539891502262</v>
      </c>
    </row>
    <row r="7" spans="2:13" ht="14.1" customHeight="1" x14ac:dyDescent="0.25">
      <c r="B7" s="18">
        <v>2</v>
      </c>
      <c r="C7" s="18" t="s">
        <v>36</v>
      </c>
      <c r="D7" s="114">
        <v>30.480981292263362</v>
      </c>
      <c r="E7" s="114">
        <v>32.06734321112684</v>
      </c>
      <c r="F7" s="114">
        <v>37.19688876799357</v>
      </c>
      <c r="G7" s="115">
        <v>43.503656068163586</v>
      </c>
      <c r="H7" s="115">
        <v>47.004206252398603</v>
      </c>
    </row>
    <row r="8" spans="2:13" ht="14.1" customHeight="1" x14ac:dyDescent="0.25">
      <c r="B8" s="18">
        <v>3</v>
      </c>
      <c r="C8" s="18" t="s">
        <v>37</v>
      </c>
      <c r="D8" s="114">
        <v>39.223189345703574</v>
      </c>
      <c r="E8" s="114">
        <v>43.058949071044019</v>
      </c>
      <c r="F8" s="114">
        <v>48.698406618606967</v>
      </c>
      <c r="G8" s="115">
        <v>53.613326925146374</v>
      </c>
      <c r="H8" s="115">
        <v>58.599389818490067</v>
      </c>
    </row>
    <row r="9" spans="2:13" ht="14.1" customHeight="1" x14ac:dyDescent="0.25">
      <c r="B9" s="18">
        <v>4</v>
      </c>
      <c r="C9" s="18" t="s">
        <v>38</v>
      </c>
      <c r="D9" s="114">
        <v>45.245665385684219</v>
      </c>
      <c r="E9" s="114">
        <v>49.961849951674118</v>
      </c>
      <c r="F9" s="114">
        <v>55.842687161981374</v>
      </c>
      <c r="G9" s="115">
        <v>61.637254482418463</v>
      </c>
      <c r="H9" s="115">
        <v>66.935206648736695</v>
      </c>
    </row>
    <row r="10" spans="2:13" ht="14.1" customHeight="1" x14ac:dyDescent="0.25">
      <c r="B10" s="18">
        <v>5</v>
      </c>
      <c r="C10" s="18" t="s">
        <v>39</v>
      </c>
      <c r="D10" s="114">
        <v>44.967106975809635</v>
      </c>
      <c r="E10" s="114">
        <v>49.844919435192409</v>
      </c>
      <c r="F10" s="114">
        <v>55.700058398421248</v>
      </c>
      <c r="G10" s="115">
        <v>61.174330667211855</v>
      </c>
      <c r="H10" s="115">
        <v>66.427637216928645</v>
      </c>
    </row>
    <row r="11" spans="2:13" ht="14.1" customHeight="1" x14ac:dyDescent="0.25">
      <c r="B11" s="18">
        <v>6</v>
      </c>
      <c r="C11" s="18" t="s">
        <v>40</v>
      </c>
      <c r="D11" s="114">
        <v>46.791119349549064</v>
      </c>
      <c r="E11" s="114">
        <v>51.292558480981278</v>
      </c>
      <c r="F11" s="114">
        <v>57.175674016208156</v>
      </c>
      <c r="G11" s="115">
        <v>63.237148172583183</v>
      </c>
      <c r="H11" s="115">
        <v>69.084447447978405</v>
      </c>
    </row>
    <row r="12" spans="2:13" ht="14.1" customHeight="1" x14ac:dyDescent="0.25">
      <c r="B12" s="18">
        <v>7</v>
      </c>
      <c r="C12" s="18" t="s">
        <v>41</v>
      </c>
      <c r="D12" s="114">
        <v>47.889102828530575</v>
      </c>
      <c r="E12" s="114">
        <v>53.178359735833816</v>
      </c>
      <c r="F12" s="114">
        <v>59.203341378910345</v>
      </c>
      <c r="G12" s="115">
        <v>64.972758001255869</v>
      </c>
      <c r="H12" s="115">
        <v>70.50267295037473</v>
      </c>
    </row>
    <row r="13" spans="2:13" ht="14.1" customHeight="1" x14ac:dyDescent="0.25">
      <c r="B13" s="18">
        <v>8</v>
      </c>
      <c r="C13" s="18" t="s">
        <v>42</v>
      </c>
      <c r="D13" s="114">
        <v>49.457443659855223</v>
      </c>
      <c r="E13" s="114">
        <v>54.491823269194441</v>
      </c>
      <c r="F13" s="114">
        <v>60.486237448252147</v>
      </c>
      <c r="G13" s="115">
        <v>66.434640585866021</v>
      </c>
      <c r="H13" s="115">
        <v>72.40780754434455</v>
      </c>
    </row>
    <row r="14" spans="2:13" ht="14.1" customHeight="1" x14ac:dyDescent="0.25">
      <c r="B14" s="18">
        <v>9</v>
      </c>
      <c r="C14" s="18" t="s">
        <v>43</v>
      </c>
      <c r="D14" s="114">
        <v>49.617070410733149</v>
      </c>
      <c r="E14" s="114">
        <v>54.947707298362516</v>
      </c>
      <c r="F14" s="114">
        <v>60.662801941359014</v>
      </c>
      <c r="G14" s="115">
        <v>66.49182561810872</v>
      </c>
      <c r="H14" s="115">
        <v>72.325592480230227</v>
      </c>
    </row>
    <row r="15" spans="2:13" ht="14.1" customHeight="1" x14ac:dyDescent="0.25">
      <c r="B15" s="18">
        <v>10</v>
      </c>
      <c r="C15" s="18" t="s">
        <v>44</v>
      </c>
      <c r="D15" s="114">
        <v>45.551887109764252</v>
      </c>
      <c r="E15" s="114">
        <v>50.609673473569245</v>
      </c>
      <c r="F15" s="114">
        <v>56.362041022963155</v>
      </c>
      <c r="G15" s="115">
        <v>62.575426118807563</v>
      </c>
      <c r="H15" s="115">
        <v>71.968036428933047</v>
      </c>
    </row>
    <row r="16" spans="2:13" ht="14.1" customHeight="1" x14ac:dyDescent="0.25">
      <c r="B16" s="18">
        <v>11</v>
      </c>
      <c r="C16" s="18" t="s">
        <v>45</v>
      </c>
      <c r="D16" s="114">
        <v>52.537577427049257</v>
      </c>
      <c r="E16" s="114">
        <v>57.305005673304272</v>
      </c>
      <c r="F16" s="114">
        <v>63.151432125842454</v>
      </c>
      <c r="G16" s="115">
        <v>69.138630696311168</v>
      </c>
      <c r="H16" s="115">
        <v>75.210211834742935</v>
      </c>
    </row>
    <row r="17" spans="2:8" ht="14.1" customHeight="1" x14ac:dyDescent="0.25">
      <c r="B17" s="18">
        <v>12</v>
      </c>
      <c r="C17" s="18" t="s">
        <v>46</v>
      </c>
      <c r="D17" s="114">
        <v>54.969648691968111</v>
      </c>
      <c r="E17" s="114">
        <v>60.156259447773614</v>
      </c>
      <c r="F17" s="114">
        <v>66.018213430024161</v>
      </c>
      <c r="G17" s="115">
        <v>72.089843378734415</v>
      </c>
      <c r="H17" s="115">
        <v>78.107382653310424</v>
      </c>
    </row>
    <row r="18" spans="2:8" ht="14.1" customHeight="1" x14ac:dyDescent="0.25">
      <c r="B18" s="18">
        <v>13</v>
      </c>
      <c r="C18" s="18" t="s">
        <v>47</v>
      </c>
      <c r="D18" s="114">
        <v>53.405079522679799</v>
      </c>
      <c r="E18" s="114">
        <v>58.442708753379584</v>
      </c>
      <c r="F18" s="114">
        <v>63.852977014444683</v>
      </c>
      <c r="G18" s="115">
        <v>69.997406093609328</v>
      </c>
      <c r="H18" s="115">
        <v>76.378584433955922</v>
      </c>
    </row>
    <row r="19" spans="2:8" ht="14.1" customHeight="1" x14ac:dyDescent="0.25">
      <c r="B19" s="18">
        <v>14</v>
      </c>
      <c r="C19" s="18" t="s">
        <v>48</v>
      </c>
      <c r="D19" s="114">
        <v>51.95558266680645</v>
      </c>
      <c r="E19" s="114">
        <v>56.886937525662944</v>
      </c>
      <c r="F19" s="114">
        <v>63.506484776891568</v>
      </c>
      <c r="G19" s="115">
        <v>67.444149354772122</v>
      </c>
      <c r="H19" s="115">
        <v>74.777717067988448</v>
      </c>
    </row>
    <row r="24" spans="2:8" ht="12" customHeight="1" x14ac:dyDescent="0.25">
      <c r="E24" s="395"/>
      <c r="F24" s="395"/>
      <c r="G24" s="395"/>
      <c r="H24" s="395"/>
    </row>
    <row r="25" spans="2:8" ht="12" customHeight="1" x14ac:dyDescent="0.25">
      <c r="E25" s="395"/>
      <c r="F25" s="395"/>
      <c r="G25" s="395"/>
      <c r="H25" s="395"/>
    </row>
    <row r="26" spans="2:8" ht="12" customHeight="1" x14ac:dyDescent="0.25">
      <c r="E26" s="395"/>
      <c r="F26" s="395"/>
      <c r="G26" s="395"/>
      <c r="H26" s="395"/>
    </row>
    <row r="27" spans="2:8" ht="12" customHeight="1" x14ac:dyDescent="0.25">
      <c r="E27" s="395"/>
      <c r="F27" s="395"/>
      <c r="G27" s="395"/>
      <c r="H27" s="395"/>
    </row>
    <row r="28" spans="2:8" ht="12" customHeight="1" x14ac:dyDescent="0.25">
      <c r="E28" s="395"/>
      <c r="F28" s="395"/>
      <c r="G28" s="395"/>
      <c r="H28" s="395"/>
    </row>
    <row r="29" spans="2:8" ht="12" customHeight="1" x14ac:dyDescent="0.25">
      <c r="E29" s="395"/>
      <c r="F29" s="395"/>
      <c r="G29" s="395"/>
      <c r="H29" s="395"/>
    </row>
    <row r="30" spans="2:8" ht="12" customHeight="1" x14ac:dyDescent="0.25">
      <c r="E30" s="395"/>
      <c r="F30" s="395"/>
      <c r="G30" s="395"/>
      <c r="H30" s="395"/>
    </row>
    <row r="31" spans="2:8" ht="12" customHeight="1" x14ac:dyDescent="0.25">
      <c r="E31" s="395"/>
      <c r="F31" s="395"/>
      <c r="G31" s="395"/>
      <c r="H31" s="395"/>
    </row>
    <row r="32" spans="2:8" ht="12" customHeight="1" x14ac:dyDescent="0.25">
      <c r="E32" s="395"/>
      <c r="F32" s="395"/>
      <c r="G32" s="395"/>
      <c r="H32" s="395"/>
    </row>
    <row r="33" spans="5:8" ht="12" customHeight="1" x14ac:dyDescent="0.25">
      <c r="E33" s="395"/>
      <c r="F33" s="395"/>
      <c r="G33" s="395"/>
      <c r="H33" s="395"/>
    </row>
    <row r="34" spans="5:8" ht="12" customHeight="1" x14ac:dyDescent="0.25">
      <c r="E34" s="395"/>
      <c r="F34" s="395"/>
      <c r="G34" s="395"/>
      <c r="H34" s="395"/>
    </row>
    <row r="35" spans="5:8" ht="12" customHeight="1" x14ac:dyDescent="0.25">
      <c r="E35" s="395"/>
      <c r="F35" s="395"/>
      <c r="G35" s="395"/>
      <c r="H35" s="395"/>
    </row>
    <row r="36" spans="5:8" ht="12" customHeight="1" x14ac:dyDescent="0.25">
      <c r="E36" s="395"/>
      <c r="F36" s="395"/>
      <c r="G36" s="395"/>
      <c r="H36" s="395"/>
    </row>
    <row r="37" spans="5:8" ht="12" customHeight="1" x14ac:dyDescent="0.25">
      <c r="E37" s="395"/>
      <c r="F37" s="395"/>
      <c r="G37" s="395"/>
      <c r="H37" s="395"/>
    </row>
    <row r="38" spans="5:8" ht="12" customHeight="1" x14ac:dyDescent="0.25">
      <c r="E38" s="395"/>
      <c r="F38" s="395"/>
      <c r="G38" s="395"/>
      <c r="H38" s="395"/>
    </row>
  </sheetData>
  <mergeCells count="3">
    <mergeCell ref="B2:H2"/>
    <mergeCell ref="B4:B5"/>
    <mergeCell ref="C4:C5"/>
  </mergeCells>
  <conditionalFormatting sqref="E24:H37">
    <cfRule type="colorScale" priority="1">
      <colorScale>
        <cfvo type="min"/>
        <cfvo type="max"/>
        <color rgb="FFFCFCFF"/>
        <color rgb="FF63BE7B"/>
      </colorScale>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N35"/>
  <sheetViews>
    <sheetView workbookViewId="0"/>
  </sheetViews>
  <sheetFormatPr defaultRowHeight="15" x14ac:dyDescent="0.25"/>
  <cols>
    <col min="1" max="1" width="9.140625" customWidth="1"/>
    <col min="2" max="2" width="5.42578125" customWidth="1"/>
    <col min="3" max="3" width="18.42578125" style="8" customWidth="1"/>
    <col min="4" max="4" width="9.5703125" style="8" customWidth="1"/>
    <col min="5" max="8" width="9.5703125" customWidth="1"/>
  </cols>
  <sheetData>
    <row r="2" spans="2:14" x14ac:dyDescent="0.25">
      <c r="B2" s="436" t="s">
        <v>608</v>
      </c>
      <c r="C2" s="436"/>
      <c r="D2" s="436"/>
      <c r="E2" s="436"/>
      <c r="F2" s="436"/>
      <c r="G2" s="436"/>
      <c r="H2" s="436"/>
      <c r="J2" s="192" t="s">
        <v>595</v>
      </c>
    </row>
    <row r="3" spans="2:14" x14ac:dyDescent="0.25">
      <c r="B3" s="5"/>
      <c r="E3" s="6"/>
      <c r="H3" s="6"/>
      <c r="K3" s="3"/>
      <c r="L3" s="3"/>
      <c r="M3" s="3"/>
      <c r="N3" s="8"/>
    </row>
    <row r="4" spans="2:14" ht="14.1" customHeight="1" x14ac:dyDescent="0.25">
      <c r="B4" s="439" t="s">
        <v>1</v>
      </c>
      <c r="C4" s="439" t="s">
        <v>2</v>
      </c>
      <c r="D4" s="87" t="s">
        <v>409</v>
      </c>
      <c r="E4" s="87" t="s">
        <v>410</v>
      </c>
      <c r="F4" s="87" t="s">
        <v>51</v>
      </c>
      <c r="G4" s="87" t="s">
        <v>411</v>
      </c>
      <c r="H4" s="87" t="s">
        <v>619</v>
      </c>
      <c r="N4" s="8"/>
    </row>
    <row r="5" spans="2:14" ht="14.1" customHeight="1" x14ac:dyDescent="0.25">
      <c r="B5" s="440"/>
      <c r="C5" s="440"/>
      <c r="D5" s="86" t="s">
        <v>401</v>
      </c>
      <c r="E5" s="86" t="s">
        <v>401</v>
      </c>
      <c r="F5" s="86" t="s">
        <v>401</v>
      </c>
      <c r="G5" s="86" t="s">
        <v>401</v>
      </c>
      <c r="H5" s="86" t="s">
        <v>401</v>
      </c>
      <c r="N5" s="8"/>
    </row>
    <row r="6" spans="2:14" ht="14.1" customHeight="1" x14ac:dyDescent="0.25">
      <c r="B6" s="18">
        <v>1</v>
      </c>
      <c r="C6" s="18" t="s">
        <v>35</v>
      </c>
      <c r="D6" s="239">
        <v>6.2156080486078134</v>
      </c>
      <c r="E6" s="239">
        <v>10.781961677964235</v>
      </c>
      <c r="F6" s="239">
        <v>13.488736712118339</v>
      </c>
      <c r="G6" s="239">
        <v>16.48353501241462</v>
      </c>
      <c r="H6" s="239">
        <v>19.515291787100679</v>
      </c>
      <c r="N6" s="8"/>
    </row>
    <row r="7" spans="2:14" ht="14.1" customHeight="1" x14ac:dyDescent="0.25">
      <c r="B7" s="18">
        <v>2</v>
      </c>
      <c r="C7" s="18" t="s">
        <v>36</v>
      </c>
      <c r="D7" s="239">
        <v>4.26274657676373</v>
      </c>
      <c r="E7" s="239">
        <v>4.5329706412185233</v>
      </c>
      <c r="F7" s="239">
        <v>5.3258071817701707</v>
      </c>
      <c r="G7" s="239">
        <v>6.4103976296176732</v>
      </c>
      <c r="H7" s="239">
        <v>7.128367373120823</v>
      </c>
      <c r="N7" s="8"/>
    </row>
    <row r="8" spans="2:14" ht="14.1" customHeight="1" x14ac:dyDescent="0.25">
      <c r="B8" s="18">
        <v>3</v>
      </c>
      <c r="C8" s="18" t="s">
        <v>37</v>
      </c>
      <c r="D8" s="239">
        <v>5.9434932353381562</v>
      </c>
      <c r="E8" s="239">
        <v>6.6653909630730848</v>
      </c>
      <c r="F8" s="239">
        <v>7.7328452881862892</v>
      </c>
      <c r="G8" s="239">
        <v>8.8636556555333286</v>
      </c>
      <c r="H8" s="239">
        <v>10.07674602382353</v>
      </c>
      <c r="N8" s="8"/>
    </row>
    <row r="9" spans="2:14" ht="14.1" customHeight="1" x14ac:dyDescent="0.25">
      <c r="B9" s="18">
        <v>4</v>
      </c>
      <c r="C9" s="18" t="s">
        <v>38</v>
      </c>
      <c r="D9" s="239">
        <v>5.8781852477560523</v>
      </c>
      <c r="E9" s="239">
        <v>6.4365018599422283</v>
      </c>
      <c r="F9" s="239">
        <v>7.1184233348453336</v>
      </c>
      <c r="G9" s="239">
        <v>7.905337122716027</v>
      </c>
      <c r="H9" s="239">
        <v>8.6478305042155128</v>
      </c>
      <c r="N9" s="8"/>
    </row>
    <row r="10" spans="2:14" ht="14.1" customHeight="1" x14ac:dyDescent="0.25">
      <c r="B10" s="18">
        <v>5</v>
      </c>
      <c r="C10" s="18" t="s">
        <v>39</v>
      </c>
      <c r="D10" s="239">
        <v>5.9787826001230284</v>
      </c>
      <c r="E10" s="239">
        <v>6.5630838860899745</v>
      </c>
      <c r="F10" s="239">
        <v>7.2486085004383094</v>
      </c>
      <c r="G10" s="239">
        <v>7.9974481779173479</v>
      </c>
      <c r="H10" s="239">
        <v>8.7309565369362971</v>
      </c>
      <c r="N10" s="8"/>
    </row>
    <row r="11" spans="2:14" ht="14.1" customHeight="1" x14ac:dyDescent="0.25">
      <c r="B11" s="18">
        <v>6</v>
      </c>
      <c r="C11" s="18" t="s">
        <v>40</v>
      </c>
      <c r="D11" s="239">
        <v>6.607274125394766</v>
      </c>
      <c r="E11" s="239">
        <v>7.3031819377000478</v>
      </c>
      <c r="F11" s="239">
        <v>8.2203910492484162</v>
      </c>
      <c r="G11" s="239">
        <v>9.3298908891263714</v>
      </c>
      <c r="H11" s="239">
        <v>10.463994820291983</v>
      </c>
      <c r="N11" s="8"/>
    </row>
    <row r="12" spans="2:14" ht="14.1" customHeight="1" x14ac:dyDescent="0.25">
      <c r="B12" s="18">
        <v>7</v>
      </c>
      <c r="C12" s="18" t="s">
        <v>41</v>
      </c>
      <c r="D12" s="239">
        <v>6.2487955308333438</v>
      </c>
      <c r="E12" s="239">
        <v>6.8328424236388461</v>
      </c>
      <c r="F12" s="239">
        <v>7.4669202564620161</v>
      </c>
      <c r="G12" s="239">
        <v>8.1742918495084353</v>
      </c>
      <c r="H12" s="239">
        <v>8.8539420941507245</v>
      </c>
      <c r="N12" s="8"/>
    </row>
    <row r="13" spans="2:14" ht="14.1" customHeight="1" x14ac:dyDescent="0.25">
      <c r="B13" s="18">
        <v>8</v>
      </c>
      <c r="C13" s="18" t="s">
        <v>42</v>
      </c>
      <c r="D13" s="239">
        <v>6.4263167030941792</v>
      </c>
      <c r="E13" s="239">
        <v>6.9625767017871114</v>
      </c>
      <c r="F13" s="239">
        <v>7.5735788552075318</v>
      </c>
      <c r="G13" s="239">
        <v>8.2833667948563985</v>
      </c>
      <c r="H13" s="239">
        <v>8.99535422223477</v>
      </c>
      <c r="N13" s="8"/>
    </row>
    <row r="14" spans="2:14" ht="14.1" customHeight="1" x14ac:dyDescent="0.25">
      <c r="B14" s="18">
        <v>9</v>
      </c>
      <c r="C14" s="18" t="s">
        <v>43</v>
      </c>
      <c r="D14" s="239">
        <v>7.0951344242047512</v>
      </c>
      <c r="E14" s="239">
        <v>7.889447248865995</v>
      </c>
      <c r="F14" s="239">
        <v>8.7548355828406059</v>
      </c>
      <c r="G14" s="239">
        <v>9.8002693376989196</v>
      </c>
      <c r="H14" s="239">
        <v>10.890233151123569</v>
      </c>
      <c r="N14" s="8"/>
    </row>
    <row r="15" spans="2:14" ht="14.1" customHeight="1" x14ac:dyDescent="0.25">
      <c r="B15" s="18">
        <v>10</v>
      </c>
      <c r="C15" s="18" t="s">
        <v>44</v>
      </c>
      <c r="D15" s="239">
        <v>5.7753695281434307</v>
      </c>
      <c r="E15" s="239">
        <v>6.3180926333252456</v>
      </c>
      <c r="F15" s="239">
        <v>6.9022935229768976</v>
      </c>
      <c r="G15" s="239">
        <v>7.6429285841118313</v>
      </c>
      <c r="H15" s="239">
        <v>8.7759514768015183</v>
      </c>
      <c r="N15" s="8"/>
    </row>
    <row r="16" spans="2:14" ht="14.1" customHeight="1" x14ac:dyDescent="0.25">
      <c r="B16" s="18">
        <v>11</v>
      </c>
      <c r="C16" s="18" t="s">
        <v>45</v>
      </c>
      <c r="D16" s="239">
        <v>7.4752199591476929</v>
      </c>
      <c r="E16" s="239">
        <v>8.2014679603269833</v>
      </c>
      <c r="F16" s="239">
        <v>9.1020287339263461</v>
      </c>
      <c r="G16" s="239">
        <v>10.197731762516012</v>
      </c>
      <c r="H16" s="239">
        <v>11.357165327258743</v>
      </c>
      <c r="N16" s="8"/>
    </row>
    <row r="17" spans="2:14" ht="14.1" customHeight="1" x14ac:dyDescent="0.25">
      <c r="B17" s="18">
        <v>12</v>
      </c>
      <c r="C17" s="18" t="s">
        <v>46</v>
      </c>
      <c r="D17" s="239">
        <v>5.4873780214557382</v>
      </c>
      <c r="E17" s="239">
        <v>5.4957687033634217</v>
      </c>
      <c r="F17" s="239">
        <v>5.3664818755771924</v>
      </c>
      <c r="G17" s="239">
        <v>5.227633130488833</v>
      </c>
      <c r="H17" s="239">
        <v>4.9728620054990431</v>
      </c>
      <c r="N17" s="8"/>
    </row>
    <row r="18" spans="2:14" ht="14.1" customHeight="1" x14ac:dyDescent="0.25">
      <c r="B18" s="18">
        <v>13</v>
      </c>
      <c r="C18" s="18" t="s">
        <v>47</v>
      </c>
      <c r="D18" s="239">
        <v>7.047919709454991</v>
      </c>
      <c r="E18" s="239">
        <v>7.623327133824354</v>
      </c>
      <c r="F18" s="239">
        <v>8.2135969506208308</v>
      </c>
      <c r="G18" s="239">
        <v>9.0240086681573235</v>
      </c>
      <c r="H18" s="239">
        <v>9.8752399381322249</v>
      </c>
      <c r="N18" s="8"/>
    </row>
    <row r="19" spans="2:14" ht="14.1" customHeight="1" x14ac:dyDescent="0.25">
      <c r="B19" s="18">
        <v>14</v>
      </c>
      <c r="C19" s="18" t="s">
        <v>48</v>
      </c>
      <c r="D19" s="239">
        <v>7.4648134118615435</v>
      </c>
      <c r="E19" s="239">
        <v>8.2404012595423044</v>
      </c>
      <c r="F19" s="239">
        <v>9.2893622525662227</v>
      </c>
      <c r="G19" s="239">
        <v>10.122366763969955</v>
      </c>
      <c r="H19" s="239">
        <v>11.51919630819963</v>
      </c>
      <c r="N19" s="8"/>
    </row>
    <row r="20" spans="2:14" x14ac:dyDescent="0.25">
      <c r="E20" s="8"/>
      <c r="N20" s="8"/>
    </row>
    <row r="21" spans="2:14" x14ac:dyDescent="0.25">
      <c r="N21" s="8"/>
    </row>
    <row r="22" spans="2:14" x14ac:dyDescent="0.25">
      <c r="E22" s="396"/>
      <c r="F22" s="396"/>
      <c r="G22" s="396"/>
      <c r="H22" s="396"/>
      <c r="N22" s="8"/>
    </row>
    <row r="23" spans="2:14" x14ac:dyDescent="0.25">
      <c r="E23" s="396"/>
      <c r="F23" s="396"/>
      <c r="G23" s="396"/>
      <c r="H23" s="396"/>
      <c r="N23" s="8"/>
    </row>
    <row r="24" spans="2:14" x14ac:dyDescent="0.25">
      <c r="E24" s="396"/>
      <c r="F24" s="396"/>
      <c r="G24" s="396"/>
      <c r="H24" s="396"/>
      <c r="N24" s="8"/>
    </row>
    <row r="25" spans="2:14" x14ac:dyDescent="0.25">
      <c r="E25" s="396"/>
      <c r="F25" s="396"/>
      <c r="G25" s="396"/>
      <c r="H25" s="396"/>
    </row>
    <row r="26" spans="2:14" x14ac:dyDescent="0.25">
      <c r="E26" s="396"/>
      <c r="F26" s="396"/>
      <c r="G26" s="396"/>
      <c r="H26" s="396"/>
    </row>
    <row r="27" spans="2:14" x14ac:dyDescent="0.25">
      <c r="E27" s="396"/>
      <c r="F27" s="396"/>
      <c r="G27" s="396"/>
      <c r="H27" s="396"/>
    </row>
    <row r="28" spans="2:14" x14ac:dyDescent="0.25">
      <c r="E28" s="396"/>
      <c r="F28" s="396"/>
      <c r="G28" s="396"/>
      <c r="H28" s="396"/>
    </row>
    <row r="29" spans="2:14" x14ac:dyDescent="0.25">
      <c r="E29" s="396"/>
      <c r="F29" s="396"/>
      <c r="G29" s="396"/>
      <c r="H29" s="396"/>
    </row>
    <row r="30" spans="2:14" x14ac:dyDescent="0.25">
      <c r="E30" s="396"/>
      <c r="F30" s="396"/>
      <c r="G30" s="396"/>
      <c r="H30" s="396"/>
    </row>
    <row r="31" spans="2:14" x14ac:dyDescent="0.25">
      <c r="E31" s="396"/>
      <c r="F31" s="396"/>
      <c r="G31" s="396"/>
      <c r="H31" s="396"/>
    </row>
    <row r="32" spans="2:14" x14ac:dyDescent="0.25">
      <c r="E32" s="396"/>
      <c r="F32" s="396"/>
      <c r="G32" s="396"/>
      <c r="H32" s="396"/>
    </row>
    <row r="33" spans="5:8" x14ac:dyDescent="0.25">
      <c r="E33" s="396"/>
      <c r="F33" s="396"/>
      <c r="G33" s="396"/>
      <c r="H33" s="396"/>
    </row>
    <row r="34" spans="5:8" x14ac:dyDescent="0.25">
      <c r="E34" s="396"/>
      <c r="F34" s="396"/>
      <c r="G34" s="396"/>
      <c r="H34" s="396"/>
    </row>
    <row r="35" spans="5:8" x14ac:dyDescent="0.25">
      <c r="E35" s="396"/>
      <c r="F35" s="396"/>
      <c r="G35" s="396"/>
      <c r="H35" s="396"/>
    </row>
  </sheetData>
  <mergeCells count="3">
    <mergeCell ref="B2:H2"/>
    <mergeCell ref="B4:B5"/>
    <mergeCell ref="C4:C5"/>
  </mergeCells>
  <conditionalFormatting sqref="E22:H35">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2:G25"/>
  <sheetViews>
    <sheetView workbookViewId="0"/>
  </sheetViews>
  <sheetFormatPr defaultRowHeight="15" x14ac:dyDescent="0.25"/>
  <cols>
    <col min="2" max="2" width="22.7109375" bestFit="1" customWidth="1"/>
    <col min="3" max="3" width="7.5703125" style="8" bestFit="1" customWidth="1"/>
  </cols>
  <sheetData>
    <row r="2" spans="2:7" x14ac:dyDescent="0.25">
      <c r="B2" s="419" t="s">
        <v>607</v>
      </c>
      <c r="C2" s="419"/>
      <c r="D2" s="419"/>
      <c r="E2" s="419"/>
      <c r="F2" s="419"/>
      <c r="G2" s="419"/>
    </row>
    <row r="4" spans="2:7" ht="30" x14ac:dyDescent="0.25">
      <c r="B4" s="266" t="s">
        <v>682</v>
      </c>
      <c r="C4" s="97" t="s">
        <v>31</v>
      </c>
      <c r="D4" s="97" t="s">
        <v>32</v>
      </c>
      <c r="E4" s="97" t="s">
        <v>33</v>
      </c>
      <c r="F4" s="97" t="s">
        <v>412</v>
      </c>
      <c r="G4" s="97" t="s">
        <v>618</v>
      </c>
    </row>
    <row r="5" spans="2:7" x14ac:dyDescent="0.25">
      <c r="B5" s="95" t="s">
        <v>85</v>
      </c>
      <c r="C5" s="98">
        <v>72.2</v>
      </c>
      <c r="D5" s="98">
        <v>79.569060000000007</v>
      </c>
      <c r="E5" s="98">
        <v>91.115760000000023</v>
      </c>
      <c r="F5" s="98">
        <v>108.65706000000003</v>
      </c>
      <c r="G5" s="98">
        <v>121.36126000000002</v>
      </c>
    </row>
    <row r="6" spans="2:7" x14ac:dyDescent="0.25">
      <c r="B6" s="95" t="s">
        <v>86</v>
      </c>
      <c r="C6" s="98">
        <v>72.2</v>
      </c>
      <c r="D6" s="98">
        <v>72.619660000000025</v>
      </c>
      <c r="E6" s="98">
        <v>73.829560000000015</v>
      </c>
      <c r="F6" s="98">
        <v>82.909960000000027</v>
      </c>
      <c r="G6" s="98">
        <v>90.930460000000025</v>
      </c>
    </row>
    <row r="7" spans="2:7" x14ac:dyDescent="0.25">
      <c r="B7" s="96" t="s">
        <v>170</v>
      </c>
      <c r="C7" s="99">
        <v>67.599999999999994</v>
      </c>
      <c r="D7" s="99">
        <v>66.834660000000014</v>
      </c>
      <c r="E7" s="99">
        <v>66.94456000000001</v>
      </c>
      <c r="F7" s="99">
        <v>73.224960000000024</v>
      </c>
      <c r="G7" s="99">
        <v>77.845460000000017</v>
      </c>
    </row>
    <row r="9" spans="2:7" x14ac:dyDescent="0.25">
      <c r="D9" s="66"/>
      <c r="E9" s="66"/>
      <c r="F9" s="66"/>
      <c r="G9" s="66"/>
    </row>
    <row r="10" spans="2:7" ht="30" customHeight="1" x14ac:dyDescent="0.25">
      <c r="B10" s="266" t="s">
        <v>684</v>
      </c>
      <c r="C10" s="97" t="s">
        <v>683</v>
      </c>
      <c r="D10" s="97" t="s">
        <v>32</v>
      </c>
      <c r="E10" s="97" t="s">
        <v>33</v>
      </c>
      <c r="F10" s="97" t="s">
        <v>412</v>
      </c>
      <c r="G10" s="97" t="s">
        <v>618</v>
      </c>
    </row>
    <row r="11" spans="2:7" x14ac:dyDescent="0.25">
      <c r="B11" s="95" t="s">
        <v>85</v>
      </c>
      <c r="C11" s="98"/>
      <c r="D11" s="98">
        <v>79.569060000000007</v>
      </c>
      <c r="E11" s="98">
        <v>91.115760000000023</v>
      </c>
      <c r="F11" s="98">
        <v>108.65706000000003</v>
      </c>
      <c r="G11" s="98">
        <v>121.36126000000002</v>
      </c>
    </row>
    <row r="12" spans="2:7" x14ac:dyDescent="0.25">
      <c r="B12" s="95" t="s">
        <v>86</v>
      </c>
      <c r="C12" s="98"/>
      <c r="D12" s="98">
        <v>79.569060000000007</v>
      </c>
      <c r="E12" s="98">
        <v>91.115760000000023</v>
      </c>
      <c r="F12" s="98">
        <v>108.65706000000003</v>
      </c>
      <c r="G12" s="98">
        <v>121.36126000000002</v>
      </c>
    </row>
    <row r="13" spans="2:7" x14ac:dyDescent="0.25">
      <c r="B13" s="96" t="s">
        <v>170</v>
      </c>
      <c r="C13" s="99"/>
      <c r="D13" s="99">
        <v>73.784060000000011</v>
      </c>
      <c r="E13" s="99">
        <v>84.230760000000018</v>
      </c>
      <c r="F13" s="99">
        <v>98.972060000000027</v>
      </c>
      <c r="G13" s="99">
        <v>108.27626000000001</v>
      </c>
    </row>
    <row r="16" spans="2:7" ht="30" customHeight="1" x14ac:dyDescent="0.25">
      <c r="B16" s="266" t="s">
        <v>685</v>
      </c>
      <c r="C16" s="97" t="s">
        <v>683</v>
      </c>
      <c r="D16" s="97" t="s">
        <v>32</v>
      </c>
      <c r="E16" s="97" t="s">
        <v>33</v>
      </c>
      <c r="F16" s="97" t="s">
        <v>412</v>
      </c>
      <c r="G16" s="97" t="s">
        <v>618</v>
      </c>
    </row>
    <row r="17" spans="2:7" x14ac:dyDescent="0.25">
      <c r="B17" s="95" t="s">
        <v>85</v>
      </c>
      <c r="C17" s="98"/>
      <c r="D17" s="98">
        <v>79.569060000000007</v>
      </c>
      <c r="E17" s="98">
        <v>91.115760000000023</v>
      </c>
      <c r="F17" s="98">
        <v>108.65706000000003</v>
      </c>
      <c r="G17" s="98">
        <v>121.36126000000002</v>
      </c>
    </row>
    <row r="18" spans="2:7" x14ac:dyDescent="0.25">
      <c r="B18" s="95" t="s">
        <v>86</v>
      </c>
      <c r="C18" s="98"/>
      <c r="D18" s="98">
        <v>76.426660000000012</v>
      </c>
      <c r="E18" s="98">
        <v>79.636560000000031</v>
      </c>
      <c r="F18" s="98">
        <v>89.248960000000025</v>
      </c>
      <c r="G18" s="98">
        <v>98.724460000000008</v>
      </c>
    </row>
    <row r="19" spans="2:7" x14ac:dyDescent="0.25">
      <c r="B19" s="96" t="s">
        <v>170</v>
      </c>
      <c r="C19" s="99"/>
      <c r="D19" s="99">
        <v>70.641660000000016</v>
      </c>
      <c r="E19" s="99">
        <v>72.751560000000026</v>
      </c>
      <c r="F19" s="99">
        <v>79.563960000000023</v>
      </c>
      <c r="G19" s="99">
        <v>85.63946</v>
      </c>
    </row>
    <row r="22" spans="2:7" ht="30" customHeight="1" x14ac:dyDescent="0.25">
      <c r="B22" s="266" t="s">
        <v>686</v>
      </c>
      <c r="C22" s="97" t="s">
        <v>683</v>
      </c>
      <c r="D22" s="97" t="s">
        <v>32</v>
      </c>
      <c r="E22" s="97" t="s">
        <v>33</v>
      </c>
      <c r="F22" s="97" t="s">
        <v>412</v>
      </c>
      <c r="G22" s="97" t="s">
        <v>618</v>
      </c>
    </row>
    <row r="23" spans="2:7" x14ac:dyDescent="0.25">
      <c r="B23" s="95" t="s">
        <v>85</v>
      </c>
      <c r="C23" s="98"/>
      <c r="D23" s="98">
        <v>79.569060000000007</v>
      </c>
      <c r="E23" s="98">
        <v>91.115760000000023</v>
      </c>
      <c r="F23" s="98">
        <v>108.65706000000003</v>
      </c>
      <c r="G23" s="98">
        <v>121.36126000000002</v>
      </c>
    </row>
    <row r="24" spans="2:7" x14ac:dyDescent="0.25">
      <c r="B24" s="95" t="s">
        <v>86</v>
      </c>
      <c r="C24" s="98"/>
      <c r="D24" s="98">
        <v>72.748660000000015</v>
      </c>
      <c r="E24" s="98">
        <v>74.279560000000018</v>
      </c>
      <c r="F24" s="98">
        <v>83.899960000000021</v>
      </c>
      <c r="G24" s="98">
        <v>95.195460000000011</v>
      </c>
    </row>
    <row r="25" spans="2:7" x14ac:dyDescent="0.25">
      <c r="B25" s="96" t="s">
        <v>170</v>
      </c>
      <c r="C25" s="99"/>
      <c r="D25" s="99">
        <v>66.963660000000019</v>
      </c>
      <c r="E25" s="99">
        <v>67.394560000000013</v>
      </c>
      <c r="F25" s="99">
        <v>74.214960000000019</v>
      </c>
      <c r="G25" s="99">
        <v>82.110460000000003</v>
      </c>
    </row>
  </sheetData>
  <mergeCells count="1">
    <mergeCell ref="B2:G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2:O21"/>
  <sheetViews>
    <sheetView zoomScaleNormal="100" workbookViewId="0"/>
  </sheetViews>
  <sheetFormatPr defaultRowHeight="15" x14ac:dyDescent="0.25"/>
  <cols>
    <col min="2" max="2" width="8.5703125" bestFit="1" customWidth="1"/>
    <col min="3" max="3" width="39.140625" customWidth="1"/>
    <col min="4" max="8" width="10.28515625" customWidth="1"/>
  </cols>
  <sheetData>
    <row r="2" spans="2:8" x14ac:dyDescent="0.25">
      <c r="B2" s="419" t="s">
        <v>606</v>
      </c>
      <c r="C2" s="419"/>
      <c r="D2" s="419"/>
      <c r="E2" s="419"/>
      <c r="F2" s="419"/>
      <c r="G2" s="419"/>
      <c r="H2" s="419"/>
    </row>
    <row r="3" spans="2:8" x14ac:dyDescent="0.25">
      <c r="B3" s="12"/>
      <c r="C3" s="12"/>
    </row>
    <row r="4" spans="2:8" x14ac:dyDescent="0.25">
      <c r="B4" s="35" t="s">
        <v>176</v>
      </c>
      <c r="C4" s="100"/>
      <c r="D4" s="35" t="s">
        <v>31</v>
      </c>
      <c r="E4" s="35" t="s">
        <v>32</v>
      </c>
      <c r="F4" s="35" t="s">
        <v>33</v>
      </c>
      <c r="G4" s="35" t="s">
        <v>412</v>
      </c>
      <c r="H4" s="35" t="s">
        <v>618</v>
      </c>
    </row>
    <row r="5" spans="2:8" ht="15.75" customHeight="1" x14ac:dyDescent="0.25">
      <c r="B5" s="228" t="s">
        <v>646</v>
      </c>
      <c r="C5" s="228" t="s">
        <v>415</v>
      </c>
      <c r="D5" s="229">
        <v>2.5</v>
      </c>
      <c r="E5" s="229">
        <v>2.5</v>
      </c>
      <c r="F5" s="229">
        <v>2.5</v>
      </c>
      <c r="G5" s="229">
        <v>2.5</v>
      </c>
      <c r="H5" s="229">
        <v>2.5</v>
      </c>
    </row>
    <row r="6" spans="2:8" ht="15.75" customHeight="1" x14ac:dyDescent="0.25">
      <c r="B6" s="228" t="s">
        <v>416</v>
      </c>
      <c r="C6" s="228" t="s">
        <v>417</v>
      </c>
      <c r="D6" s="230">
        <v>0.21</v>
      </c>
      <c r="E6" s="230">
        <v>0.21</v>
      </c>
      <c r="F6" s="230">
        <v>0.21</v>
      </c>
      <c r="G6" s="230">
        <v>0.21</v>
      </c>
      <c r="H6" s="230">
        <v>0.21</v>
      </c>
    </row>
    <row r="7" spans="2:8" ht="15.75" customHeight="1" x14ac:dyDescent="0.25">
      <c r="B7" s="231" t="s">
        <v>418</v>
      </c>
      <c r="C7" s="232" t="s">
        <v>419</v>
      </c>
      <c r="D7" s="233">
        <v>1.27</v>
      </c>
      <c r="E7" s="233">
        <v>1.1100000000000001</v>
      </c>
      <c r="F7" s="233">
        <v>1.1000000000000001</v>
      </c>
      <c r="G7" s="233">
        <v>1.0900000000000001</v>
      </c>
      <c r="H7" s="233">
        <v>1.0900000000000001</v>
      </c>
    </row>
    <row r="8" spans="2:8" ht="15.75" customHeight="1" x14ac:dyDescent="0.25">
      <c r="B8" s="231" t="s">
        <v>420</v>
      </c>
      <c r="C8" s="232" t="s">
        <v>421</v>
      </c>
      <c r="D8" s="234">
        <v>2631.4836569216873</v>
      </c>
      <c r="E8" s="234">
        <v>2833.4608886620958</v>
      </c>
      <c r="F8" s="234">
        <v>3062.5709590024871</v>
      </c>
      <c r="G8" s="234">
        <v>3288.6993525016792</v>
      </c>
      <c r="H8" s="234">
        <v>3475.9190488216145</v>
      </c>
    </row>
    <row r="9" spans="2:8" ht="15.75" customHeight="1" x14ac:dyDescent="0.25">
      <c r="B9" s="231" t="s">
        <v>422</v>
      </c>
      <c r="C9" s="232" t="s">
        <v>423</v>
      </c>
      <c r="D9" s="235">
        <v>250.95</v>
      </c>
      <c r="E9" s="235">
        <v>239.90199022627161</v>
      </c>
      <c r="F9" s="235">
        <v>229.30098717930065</v>
      </c>
      <c r="G9" s="235">
        <v>216.78560700898657</v>
      </c>
      <c r="H9" s="235">
        <v>204.35420376476401</v>
      </c>
    </row>
    <row r="10" spans="2:8" ht="15.75" customHeight="1" x14ac:dyDescent="0.25">
      <c r="B10" s="231" t="s">
        <v>76</v>
      </c>
      <c r="C10" s="232" t="s">
        <v>425</v>
      </c>
      <c r="D10" s="236">
        <f>D5*(1-D6)*D9/D7/D8</f>
        <v>0.14830298821627588</v>
      </c>
      <c r="E10" s="236">
        <f>E5*(1-E6)*E9/E7/E8</f>
        <v>0.15064709097467607</v>
      </c>
      <c r="F10" s="236">
        <f>F5*(1-F6)*F9/F7/F8</f>
        <v>0.13442937493353127</v>
      </c>
      <c r="G10" s="236">
        <f>G5*(1-G6)*G9/G7/G8</f>
        <v>0.11943919675456072</v>
      </c>
      <c r="H10" s="236">
        <f>H5*(1-H6)*H9/H7/H8</f>
        <v>0.10652573133819385</v>
      </c>
    </row>
    <row r="11" spans="2:8" ht="15.75" customHeight="1" x14ac:dyDescent="0.25">
      <c r="B11" s="231" t="s">
        <v>77</v>
      </c>
      <c r="C11" s="232" t="s">
        <v>424</v>
      </c>
      <c r="D11" s="237">
        <f>1-D10</f>
        <v>0.85169701178372414</v>
      </c>
      <c r="E11" s="237">
        <f>1-E10</f>
        <v>0.8493529090253239</v>
      </c>
      <c r="F11" s="237">
        <f>1-F10</f>
        <v>0.86557062506646876</v>
      </c>
      <c r="G11" s="237">
        <f>1-G10</f>
        <v>0.88056080324543928</v>
      </c>
      <c r="H11" s="237">
        <f>1-H10</f>
        <v>0.89347426866180613</v>
      </c>
    </row>
    <row r="12" spans="2:8" ht="15.75" customHeight="1" x14ac:dyDescent="0.25">
      <c r="B12" s="231" t="s">
        <v>428</v>
      </c>
      <c r="C12" s="232" t="s">
        <v>426</v>
      </c>
      <c r="D12" s="235">
        <f>D8*D10</f>
        <v>390.25688976377955</v>
      </c>
      <c r="E12" s="235">
        <f>E8*E10</f>
        <v>426.85264026746529</v>
      </c>
      <c r="F12" s="235">
        <f>F8*F10</f>
        <v>411.69949970828975</v>
      </c>
      <c r="G12" s="235">
        <f>G8*G10</f>
        <v>392.79960903004451</v>
      </c>
      <c r="H12" s="235">
        <f>H8*H10</f>
        <v>370.2748187480816</v>
      </c>
    </row>
    <row r="13" spans="2:8" ht="15.75" customHeight="1" x14ac:dyDescent="0.25">
      <c r="B13" s="231" t="s">
        <v>429</v>
      </c>
      <c r="C13" s="232" t="s">
        <v>427</v>
      </c>
      <c r="D13" s="235">
        <f>D8*D11</f>
        <v>2241.2267671579079</v>
      </c>
      <c r="E13" s="235">
        <f>E8*E11</f>
        <v>2406.6082483946307</v>
      </c>
      <c r="F13" s="235">
        <f>F8*F11</f>
        <v>2650.8714592941974</v>
      </c>
      <c r="G13" s="235">
        <f>G8*G11</f>
        <v>2895.8997434716348</v>
      </c>
      <c r="H13" s="235">
        <f>H8*H11</f>
        <v>3105.644230073533</v>
      </c>
    </row>
    <row r="21" spans="15:15" x14ac:dyDescent="0.25">
      <c r="O21" s="13"/>
    </row>
  </sheetData>
  <mergeCells count="1">
    <mergeCell ref="B2:H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2:I37"/>
  <sheetViews>
    <sheetView workbookViewId="0"/>
  </sheetViews>
  <sheetFormatPr defaultRowHeight="15" x14ac:dyDescent="0.25"/>
  <cols>
    <col min="1" max="1" width="4.85546875" customWidth="1"/>
    <col min="2" max="2" width="29.85546875" customWidth="1"/>
    <col min="7" max="7" width="9.140625" style="19"/>
    <col min="9" max="9" width="59.28515625" customWidth="1"/>
  </cols>
  <sheetData>
    <row r="2" spans="2:9" x14ac:dyDescent="0.25">
      <c r="B2" s="112" t="s">
        <v>605</v>
      </c>
    </row>
    <row r="3" spans="2:9" x14ac:dyDescent="0.25">
      <c r="B3" s="58"/>
      <c r="C3" s="51"/>
      <c r="D3" s="51"/>
      <c r="E3" s="51"/>
    </row>
    <row r="4" spans="2:9" x14ac:dyDescent="0.25">
      <c r="B4" s="79" t="s">
        <v>62</v>
      </c>
      <c r="C4" s="80" t="s">
        <v>31</v>
      </c>
      <c r="D4" s="52" t="s">
        <v>32</v>
      </c>
      <c r="E4" s="59" t="s">
        <v>33</v>
      </c>
      <c r="F4" s="52" t="s">
        <v>412</v>
      </c>
      <c r="G4" s="52" t="s">
        <v>618</v>
      </c>
    </row>
    <row r="5" spans="2:9" x14ac:dyDescent="0.25">
      <c r="B5" s="39" t="s">
        <v>56</v>
      </c>
      <c r="C5" s="40"/>
      <c r="D5" s="40"/>
      <c r="E5" s="40"/>
      <c r="F5" s="41"/>
      <c r="G5" s="40"/>
    </row>
    <row r="6" spans="2:9" x14ac:dyDescent="0.25">
      <c r="B6" s="42" t="s">
        <v>171</v>
      </c>
      <c r="C6" s="43">
        <v>1748.7570980414512</v>
      </c>
      <c r="D6" s="43">
        <v>1727.770785133421</v>
      </c>
      <c r="E6" s="43">
        <v>1794.5191728226666</v>
      </c>
      <c r="F6" s="43">
        <v>1942.0266095568991</v>
      </c>
      <c r="G6" s="43">
        <v>2008.8008115326274</v>
      </c>
    </row>
    <row r="7" spans="2:9" x14ac:dyDescent="0.25">
      <c r="B7" s="42" t="s">
        <v>172</v>
      </c>
      <c r="C7" s="43">
        <v>41.882612399999999</v>
      </c>
      <c r="D7" s="43">
        <v>41.882612399999999</v>
      </c>
      <c r="E7" s="43">
        <v>41.882612399999999</v>
      </c>
      <c r="F7" s="43">
        <v>41.882612399999999</v>
      </c>
      <c r="G7" s="43">
        <v>41.882612399999999</v>
      </c>
    </row>
    <row r="8" spans="2:9" x14ac:dyDescent="0.25">
      <c r="B8" s="44" t="s">
        <v>173</v>
      </c>
      <c r="C8" s="81">
        <v>1706.8744856414512</v>
      </c>
      <c r="D8" s="81">
        <v>1685.888172733421</v>
      </c>
      <c r="E8" s="81">
        <v>1752.6365604226667</v>
      </c>
      <c r="F8" s="81">
        <v>1900.1439971568991</v>
      </c>
      <c r="G8" s="81">
        <v>1966.9181991326275</v>
      </c>
    </row>
    <row r="9" spans="2:9" x14ac:dyDescent="0.25">
      <c r="B9" s="45"/>
      <c r="C9" s="46"/>
      <c r="D9" s="46"/>
      <c r="E9" s="46"/>
      <c r="F9" s="46"/>
      <c r="G9" s="46"/>
    </row>
    <row r="10" spans="2:9" x14ac:dyDescent="0.25">
      <c r="B10" s="47" t="s">
        <v>57</v>
      </c>
      <c r="C10" s="46"/>
      <c r="D10" s="46"/>
      <c r="E10" s="46"/>
      <c r="F10" s="46"/>
      <c r="G10" s="46"/>
    </row>
    <row r="11" spans="2:9" x14ac:dyDescent="0.25">
      <c r="B11" s="42" t="s">
        <v>171</v>
      </c>
      <c r="C11" s="43">
        <v>333.7</v>
      </c>
      <c r="D11" s="43">
        <v>390.54065630478544</v>
      </c>
      <c r="E11" s="43">
        <v>449.58476464809411</v>
      </c>
      <c r="F11" s="43">
        <v>430.5806896088979</v>
      </c>
      <c r="G11" s="43">
        <v>465.80949946454081</v>
      </c>
    </row>
    <row r="12" spans="2:9" x14ac:dyDescent="0.25">
      <c r="B12" s="42" t="s">
        <v>172</v>
      </c>
      <c r="C12" s="43">
        <v>12.75</v>
      </c>
      <c r="D12" s="43">
        <v>26.779541984732823</v>
      </c>
      <c r="E12" s="43">
        <v>27.755333333333329</v>
      </c>
      <c r="F12" s="43">
        <v>28.953558590941771</v>
      </c>
      <c r="G12" s="43">
        <v>28.978072625698324</v>
      </c>
    </row>
    <row r="13" spans="2:9" x14ac:dyDescent="0.25">
      <c r="B13" s="44" t="s">
        <v>173</v>
      </c>
      <c r="C13" s="81">
        <v>320.95</v>
      </c>
      <c r="D13" s="81">
        <v>363.76111432005263</v>
      </c>
      <c r="E13" s="81">
        <v>421.82943131476077</v>
      </c>
      <c r="F13" s="81">
        <v>401.62713101795612</v>
      </c>
      <c r="G13" s="81">
        <v>436.8314268388425</v>
      </c>
    </row>
    <row r="14" spans="2:9" x14ac:dyDescent="0.25">
      <c r="B14" s="45"/>
      <c r="C14" s="46"/>
      <c r="D14" s="46"/>
      <c r="E14" s="46"/>
      <c r="F14" s="46"/>
      <c r="G14" s="46"/>
      <c r="I14" s="19"/>
    </row>
    <row r="15" spans="2:9" x14ac:dyDescent="0.25">
      <c r="B15" s="47" t="s">
        <v>58</v>
      </c>
      <c r="C15" s="46"/>
      <c r="D15" s="46"/>
      <c r="E15" s="46"/>
      <c r="F15" s="46"/>
      <c r="G15" s="46"/>
      <c r="I15" s="260"/>
    </row>
    <row r="16" spans="2:9" x14ac:dyDescent="0.25">
      <c r="B16" s="42" t="s">
        <v>171</v>
      </c>
      <c r="C16" s="43">
        <v>304.7</v>
      </c>
      <c r="D16" s="71">
        <v>366.48655954513987</v>
      </c>
      <c r="E16" s="71">
        <v>378.04100527710841</v>
      </c>
      <c r="F16" s="71">
        <v>375.16575305517694</v>
      </c>
      <c r="G16" s="71">
        <v>415.34424290465637</v>
      </c>
      <c r="I16" s="260"/>
    </row>
    <row r="17" spans="2:9" x14ac:dyDescent="0.25">
      <c r="B17" s="42" t="s">
        <v>172</v>
      </c>
      <c r="C17" s="72">
        <v>3.35</v>
      </c>
      <c r="D17" s="72">
        <v>3.2440075136088322</v>
      </c>
      <c r="E17" s="72">
        <v>2.7055295180722894</v>
      </c>
      <c r="F17" s="72">
        <v>2.7741752766175716</v>
      </c>
      <c r="G17" s="72">
        <v>2.8707531650096558</v>
      </c>
      <c r="I17" s="261"/>
    </row>
    <row r="18" spans="2:9" x14ac:dyDescent="0.25">
      <c r="B18" s="44" t="s">
        <v>173</v>
      </c>
      <c r="C18" s="81">
        <v>301.34999999999997</v>
      </c>
      <c r="D18" s="81">
        <v>363.24255203153103</v>
      </c>
      <c r="E18" s="81">
        <v>375.33547575903611</v>
      </c>
      <c r="F18" s="81">
        <v>372.39157777855934</v>
      </c>
      <c r="G18" s="81">
        <v>412.47348973964671</v>
      </c>
      <c r="I18" s="260"/>
    </row>
    <row r="19" spans="2:9" x14ac:dyDescent="0.25">
      <c r="B19" s="45"/>
      <c r="C19" s="46"/>
      <c r="D19" s="46"/>
      <c r="E19" s="46"/>
      <c r="F19" s="46"/>
      <c r="G19" s="46"/>
      <c r="I19" s="260"/>
    </row>
    <row r="20" spans="2:9" x14ac:dyDescent="0.25">
      <c r="B20" s="48" t="s">
        <v>59</v>
      </c>
      <c r="C20" s="49">
        <v>270.20460754023685</v>
      </c>
      <c r="D20" s="49">
        <v>380.16603753882629</v>
      </c>
      <c r="E20" s="49">
        <v>472.47871877631263</v>
      </c>
      <c r="F20" s="49">
        <v>574.03664654826468</v>
      </c>
      <c r="G20" s="49">
        <v>619.195933110498</v>
      </c>
    </row>
    <row r="21" spans="2:9" x14ac:dyDescent="0.25">
      <c r="B21" s="48" t="s">
        <v>60</v>
      </c>
      <c r="C21" s="49">
        <v>32.071100479999998</v>
      </c>
      <c r="D21" s="49">
        <v>40.5</v>
      </c>
      <c r="E21" s="49">
        <v>40.5</v>
      </c>
      <c r="F21" s="49">
        <v>40.5</v>
      </c>
      <c r="G21" s="49">
        <v>40.5</v>
      </c>
    </row>
    <row r="22" spans="2:9" x14ac:dyDescent="0.25">
      <c r="B22" s="50" t="s">
        <v>174</v>
      </c>
      <c r="C22" s="93">
        <v>2631.450193661688</v>
      </c>
      <c r="D22" s="93">
        <v>2833.5578766238309</v>
      </c>
      <c r="E22" s="93">
        <v>3062.7801862727765</v>
      </c>
      <c r="F22" s="93">
        <v>3288.6993525016792</v>
      </c>
      <c r="G22" s="93">
        <v>3475.9190488216145</v>
      </c>
    </row>
    <row r="23" spans="2:9" x14ac:dyDescent="0.25">
      <c r="B23" s="91"/>
      <c r="C23" s="92"/>
      <c r="D23" s="92"/>
      <c r="E23" s="92"/>
      <c r="F23" s="92"/>
      <c r="G23" s="55"/>
    </row>
    <row r="30" spans="2:9" x14ac:dyDescent="0.25">
      <c r="G30" s="55"/>
    </row>
    <row r="31" spans="2:9" x14ac:dyDescent="0.25">
      <c r="G31" s="56"/>
    </row>
    <row r="32" spans="2:9" x14ac:dyDescent="0.25">
      <c r="G32" s="57"/>
    </row>
    <row r="33" spans="7:7" x14ac:dyDescent="0.25">
      <c r="G33" s="54"/>
    </row>
    <row r="34" spans="7:7" x14ac:dyDescent="0.25">
      <c r="G34" s="55"/>
    </row>
    <row r="35" spans="7:7" x14ac:dyDescent="0.25">
      <c r="G35" s="54"/>
    </row>
    <row r="36" spans="7:7" x14ac:dyDescent="0.25">
      <c r="G36" s="54"/>
    </row>
    <row r="37" spans="7:7" x14ac:dyDescent="0.25">
      <c r="G37" s="5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
  <sheetViews>
    <sheetView workbookViewId="0"/>
  </sheetViews>
  <sheetFormatPr defaultRowHeight="15" x14ac:dyDescent="0.25"/>
  <sheetData>
    <row r="1" spans="1:8" x14ac:dyDescent="0.25">
      <c r="A1" s="55"/>
    </row>
    <row r="2" spans="1:8" x14ac:dyDescent="0.25">
      <c r="A2" s="53"/>
      <c r="B2" s="5" t="s">
        <v>604</v>
      </c>
    </row>
    <row r="3" spans="1:8" x14ac:dyDescent="0.25">
      <c r="A3" s="53"/>
      <c r="B3" s="5"/>
    </row>
    <row r="4" spans="1:8" x14ac:dyDescent="0.25">
      <c r="A4" s="53"/>
      <c r="B4" s="109" t="s">
        <v>447</v>
      </c>
      <c r="C4" s="109"/>
      <c r="D4" s="109" t="s">
        <v>31</v>
      </c>
      <c r="E4" s="109" t="s">
        <v>32</v>
      </c>
      <c r="F4" s="109" t="s">
        <v>33</v>
      </c>
      <c r="G4" s="109" t="s">
        <v>412</v>
      </c>
      <c r="H4" s="109" t="s">
        <v>618</v>
      </c>
    </row>
    <row r="5" spans="1:8" x14ac:dyDescent="0.25">
      <c r="A5" s="54"/>
      <c r="B5" s="110">
        <v>1</v>
      </c>
      <c r="C5" s="110"/>
      <c r="D5" s="110">
        <v>1.2709999999999999</v>
      </c>
      <c r="E5" s="110">
        <v>1.3089999999999999</v>
      </c>
      <c r="F5" s="110">
        <v>1.343</v>
      </c>
      <c r="G5" s="110">
        <v>1.3839999999999999</v>
      </c>
      <c r="H5" s="110">
        <v>1.4259999999999999</v>
      </c>
    </row>
    <row r="6" spans="1:8" x14ac:dyDescent="0.25">
      <c r="A6" s="5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2:L11"/>
  <sheetViews>
    <sheetView workbookViewId="0"/>
  </sheetViews>
  <sheetFormatPr defaultRowHeight="15" x14ac:dyDescent="0.25"/>
  <cols>
    <col min="2" max="2" width="45.85546875" bestFit="1" customWidth="1"/>
    <col min="8" max="8" width="11.42578125" customWidth="1"/>
    <col min="9" max="9" width="11.5703125" style="8" bestFit="1" customWidth="1"/>
    <col min="10" max="10" width="12.140625" style="8" customWidth="1"/>
    <col min="11" max="11" width="10.85546875" style="8" customWidth="1"/>
    <col min="12" max="12" width="10.5703125" style="8" customWidth="1"/>
    <col min="14" max="14" width="23" customWidth="1"/>
    <col min="16" max="16" width="33.140625" bestFit="1" customWidth="1"/>
  </cols>
  <sheetData>
    <row r="2" spans="2:7" x14ac:dyDescent="0.25">
      <c r="B2" s="5" t="s">
        <v>603</v>
      </c>
    </row>
    <row r="3" spans="2:7" x14ac:dyDescent="0.25">
      <c r="B3" s="19"/>
      <c r="C3" s="19"/>
      <c r="D3" s="19"/>
      <c r="E3" s="19"/>
      <c r="F3" s="19"/>
    </row>
    <row r="4" spans="2:7" x14ac:dyDescent="0.25">
      <c r="B4" s="24"/>
      <c r="C4" s="25" t="s">
        <v>31</v>
      </c>
      <c r="D4" s="25" t="s">
        <v>32</v>
      </c>
      <c r="E4" s="25" t="s">
        <v>33</v>
      </c>
      <c r="F4" s="25" t="s">
        <v>412</v>
      </c>
      <c r="G4" s="25" t="s">
        <v>618</v>
      </c>
    </row>
    <row r="5" spans="2:7" x14ac:dyDescent="0.25">
      <c r="B5" s="23" t="s">
        <v>87</v>
      </c>
      <c r="C5" s="26">
        <v>47.684350893042456</v>
      </c>
      <c r="D5" s="26">
        <v>46.43</v>
      </c>
      <c r="E5" s="26">
        <v>45.43</v>
      </c>
      <c r="F5" s="26">
        <v>45.15</v>
      </c>
      <c r="G5" s="26">
        <v>44.97</v>
      </c>
    </row>
    <row r="6" spans="2:7" x14ac:dyDescent="0.25">
      <c r="B6" s="23" t="s">
        <v>88</v>
      </c>
      <c r="C6" s="26">
        <v>13.227054908495282</v>
      </c>
      <c r="D6" s="26">
        <v>14.25</v>
      </c>
      <c r="E6" s="26">
        <v>15.31</v>
      </c>
      <c r="F6" s="26">
        <v>16.52</v>
      </c>
      <c r="G6" s="26">
        <v>17.73</v>
      </c>
    </row>
    <row r="7" spans="2:7" x14ac:dyDescent="0.25">
      <c r="B7" s="23" t="s">
        <v>89</v>
      </c>
      <c r="C7" s="26">
        <v>25.313203316155612</v>
      </c>
      <c r="D7" s="26">
        <v>23.7</v>
      </c>
      <c r="E7" s="26">
        <v>22.25</v>
      </c>
      <c r="F7" s="26">
        <v>20.87</v>
      </c>
      <c r="G7" s="26">
        <v>19.579999999999998</v>
      </c>
    </row>
    <row r="8" spans="2:7" x14ac:dyDescent="0.25">
      <c r="B8" s="19"/>
      <c r="C8" s="19"/>
      <c r="D8" s="19"/>
      <c r="E8" s="19"/>
      <c r="F8" s="19"/>
    </row>
    <row r="9" spans="2:7" x14ac:dyDescent="0.25">
      <c r="B9" s="19"/>
      <c r="C9" s="19"/>
      <c r="D9" s="19"/>
      <c r="E9" s="19"/>
      <c r="F9" s="19"/>
    </row>
    <row r="10" spans="2:7" x14ac:dyDescent="0.25">
      <c r="B10" s="20"/>
      <c r="C10" s="21"/>
      <c r="D10" s="21"/>
      <c r="E10" s="22"/>
      <c r="F10" s="21"/>
    </row>
    <row r="11" spans="2:7" x14ac:dyDescent="0.25">
      <c r="B11" s="20" t="s">
        <v>430</v>
      </c>
      <c r="C11" s="21"/>
      <c r="D11" s="21"/>
      <c r="E11" s="22"/>
      <c r="F11" s="21"/>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5"/>
  <sheetViews>
    <sheetView workbookViewId="0"/>
  </sheetViews>
  <sheetFormatPr defaultRowHeight="15" x14ac:dyDescent="0.25"/>
  <cols>
    <col min="2" max="2" width="30.28515625" bestFit="1" customWidth="1"/>
    <col min="3" max="7" width="11.28515625" customWidth="1"/>
  </cols>
  <sheetData>
    <row r="2" spans="2:7" x14ac:dyDescent="0.25">
      <c r="B2" s="5" t="s">
        <v>602</v>
      </c>
      <c r="C2" s="8"/>
      <c r="D2" s="8"/>
      <c r="E2" s="8"/>
      <c r="F2" s="8"/>
    </row>
    <row r="3" spans="2:7" x14ac:dyDescent="0.25">
      <c r="B3" s="5"/>
      <c r="C3" s="8"/>
      <c r="D3" s="8"/>
      <c r="E3" s="8"/>
      <c r="F3" s="8"/>
    </row>
    <row r="4" spans="2:7" x14ac:dyDescent="0.25">
      <c r="B4" s="28" t="s">
        <v>49</v>
      </c>
      <c r="C4" s="28" t="s">
        <v>409</v>
      </c>
      <c r="D4" s="28" t="s">
        <v>410</v>
      </c>
      <c r="E4" s="28" t="s">
        <v>51</v>
      </c>
      <c r="F4" s="28" t="s">
        <v>411</v>
      </c>
      <c r="G4" s="28" t="s">
        <v>620</v>
      </c>
    </row>
    <row r="5" spans="2:7" x14ac:dyDescent="0.25">
      <c r="B5" s="29" t="s">
        <v>50</v>
      </c>
      <c r="C5" s="27">
        <v>13.574496066616412</v>
      </c>
      <c r="D5" s="27">
        <v>13.988732530796636</v>
      </c>
      <c r="E5" s="27">
        <v>14.408394506720535</v>
      </c>
      <c r="F5" s="27">
        <v>14.840646341922152</v>
      </c>
      <c r="G5" s="27">
        <v>15.285865732179817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D15"/>
  <sheetViews>
    <sheetView workbookViewId="0"/>
  </sheetViews>
  <sheetFormatPr defaultRowHeight="15" x14ac:dyDescent="0.25"/>
  <cols>
    <col min="2" max="2" width="36.42578125" bestFit="1" customWidth="1"/>
    <col min="4" max="4" width="21.28515625" customWidth="1"/>
  </cols>
  <sheetData>
    <row r="2" spans="2:4" x14ac:dyDescent="0.25">
      <c r="B2" s="238" t="s">
        <v>601</v>
      </c>
      <c r="C2" s="253"/>
      <c r="D2" s="253"/>
    </row>
    <row r="3" spans="2:4" x14ac:dyDescent="0.25">
      <c r="B3" s="238"/>
      <c r="C3" s="253"/>
      <c r="D3" s="253"/>
    </row>
    <row r="4" spans="2:4" x14ac:dyDescent="0.25">
      <c r="B4" s="111" t="s">
        <v>52</v>
      </c>
      <c r="C4" s="111" t="s">
        <v>1</v>
      </c>
      <c r="D4" s="111" t="s">
        <v>53</v>
      </c>
    </row>
    <row r="5" spans="2:4" x14ac:dyDescent="0.25">
      <c r="B5" s="254" t="s">
        <v>647</v>
      </c>
      <c r="C5" s="255">
        <v>26</v>
      </c>
      <c r="D5" s="255" t="s">
        <v>680</v>
      </c>
    </row>
    <row r="6" spans="2:4" x14ac:dyDescent="0.25">
      <c r="B6" s="254" t="s">
        <v>455</v>
      </c>
      <c r="C6" s="255">
        <v>10</v>
      </c>
      <c r="D6" s="255">
        <v>80</v>
      </c>
    </row>
    <row r="7" spans="2:4" x14ac:dyDescent="0.25">
      <c r="B7" s="254" t="s">
        <v>456</v>
      </c>
      <c r="C7" s="255">
        <v>24</v>
      </c>
      <c r="D7" s="255" t="s">
        <v>583</v>
      </c>
    </row>
    <row r="8" spans="2:4" x14ac:dyDescent="0.25">
      <c r="B8" s="254" t="s">
        <v>54</v>
      </c>
      <c r="C8" s="255">
        <v>24</v>
      </c>
      <c r="D8" s="255">
        <v>1200</v>
      </c>
    </row>
    <row r="9" spans="2:4" x14ac:dyDescent="0.25">
      <c r="B9" s="254" t="s">
        <v>457</v>
      </c>
      <c r="C9" s="255">
        <v>16</v>
      </c>
      <c r="D9" s="255">
        <v>505</v>
      </c>
    </row>
    <row r="10" spans="2:4" x14ac:dyDescent="0.25">
      <c r="B10" s="254" t="s">
        <v>458</v>
      </c>
      <c r="C10" s="255">
        <v>24</v>
      </c>
      <c r="D10" s="255">
        <v>1000</v>
      </c>
    </row>
    <row r="11" spans="2:4" x14ac:dyDescent="0.25">
      <c r="B11" s="254" t="s">
        <v>459</v>
      </c>
      <c r="C11" s="255">
        <v>26</v>
      </c>
      <c r="D11" s="255" t="s">
        <v>584</v>
      </c>
    </row>
    <row r="12" spans="2:4" x14ac:dyDescent="0.25">
      <c r="B12" s="256" t="s">
        <v>63</v>
      </c>
      <c r="C12" s="255">
        <v>24</v>
      </c>
      <c r="D12" s="255">
        <v>2000</v>
      </c>
    </row>
    <row r="13" spans="2:4" x14ac:dyDescent="0.25">
      <c r="B13" s="256" t="s">
        <v>94</v>
      </c>
      <c r="C13" s="255">
        <v>26</v>
      </c>
      <c r="D13" s="255" t="s">
        <v>679</v>
      </c>
    </row>
    <row r="14" spans="2:4" x14ac:dyDescent="0.25">
      <c r="B14" s="256" t="s">
        <v>648</v>
      </c>
      <c r="C14" s="255">
        <v>2</v>
      </c>
      <c r="D14" s="255" t="s">
        <v>678</v>
      </c>
    </row>
    <row r="15" spans="2:4" x14ac:dyDescent="0.25">
      <c r="B15" s="256" t="s">
        <v>649</v>
      </c>
      <c r="C15" s="255">
        <v>13</v>
      </c>
      <c r="D15" s="255" t="s">
        <v>584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I32"/>
  <sheetViews>
    <sheetView workbookViewId="0">
      <selection activeCell="H18" sqref="H18"/>
    </sheetView>
  </sheetViews>
  <sheetFormatPr defaultRowHeight="15" x14ac:dyDescent="0.25"/>
  <cols>
    <col min="2" max="2" width="7" customWidth="1"/>
    <col min="3" max="3" width="29.7109375" customWidth="1"/>
    <col min="4" max="5" width="9.42578125" customWidth="1"/>
    <col min="7" max="7" width="9.140625" customWidth="1"/>
    <col min="8" max="9" width="11.140625" customWidth="1"/>
  </cols>
  <sheetData>
    <row r="2" spans="2:9" x14ac:dyDescent="0.25">
      <c r="B2" s="419" t="s">
        <v>612</v>
      </c>
      <c r="C2" s="419"/>
      <c r="D2" s="419"/>
      <c r="E2" s="419"/>
      <c r="F2" s="419"/>
      <c r="G2" s="419"/>
      <c r="H2" s="419"/>
      <c r="I2" s="419"/>
    </row>
    <row r="4" spans="2:9" ht="33.75" x14ac:dyDescent="0.25">
      <c r="B4" s="418" t="s">
        <v>0</v>
      </c>
      <c r="C4" s="418"/>
      <c r="D4" s="214" t="s">
        <v>397</v>
      </c>
      <c r="E4" s="214" t="s">
        <v>398</v>
      </c>
      <c r="F4" s="214" t="s">
        <v>399</v>
      </c>
      <c r="G4" s="214" t="s">
        <v>400</v>
      </c>
      <c r="H4" s="214" t="s">
        <v>431</v>
      </c>
      <c r="I4" s="214" t="s">
        <v>446</v>
      </c>
    </row>
    <row r="5" spans="2:9" x14ac:dyDescent="0.25">
      <c r="B5" s="222" t="s">
        <v>1</v>
      </c>
      <c r="C5" s="222" t="s">
        <v>2</v>
      </c>
      <c r="D5" s="214" t="s">
        <v>64</v>
      </c>
      <c r="E5" s="214" t="s">
        <v>64</v>
      </c>
      <c r="F5" s="214" t="s">
        <v>64</v>
      </c>
      <c r="G5" s="214" t="s">
        <v>64</v>
      </c>
      <c r="H5" s="222" t="s">
        <v>64</v>
      </c>
      <c r="I5" s="222" t="s">
        <v>64</v>
      </c>
    </row>
    <row r="6" spans="2:9" x14ac:dyDescent="0.25">
      <c r="B6" s="216">
        <v>1</v>
      </c>
      <c r="C6" s="217" t="s">
        <v>3</v>
      </c>
      <c r="D6" s="10">
        <v>-1.9998209562638912E-3</v>
      </c>
      <c r="E6" s="10">
        <v>11.940060126963088</v>
      </c>
      <c r="F6" s="10">
        <v>16.909971966108053</v>
      </c>
      <c r="G6" s="10">
        <v>-1.8538830625793763</v>
      </c>
      <c r="H6" s="10">
        <v>24.606137184142881</v>
      </c>
      <c r="I6" s="10">
        <v>19.83211295431391</v>
      </c>
    </row>
    <row r="7" spans="2:9" x14ac:dyDescent="0.25">
      <c r="B7" s="216">
        <v>2</v>
      </c>
      <c r="C7" s="217" t="s">
        <v>4</v>
      </c>
      <c r="D7" s="10">
        <v>0.79433765711051751</v>
      </c>
      <c r="E7" s="10">
        <v>5.5767531471524334</v>
      </c>
      <c r="F7" s="10">
        <v>16.909971966108049</v>
      </c>
      <c r="G7" s="10">
        <v>-1.8538830625793763</v>
      </c>
      <c r="H7" s="10">
        <v>20.311829078361136</v>
      </c>
      <c r="I7" s="10">
        <v>17.286790162389643</v>
      </c>
    </row>
    <row r="8" spans="2:9" x14ac:dyDescent="0.25">
      <c r="B8" s="216">
        <v>3</v>
      </c>
      <c r="C8" s="217" t="s">
        <v>5</v>
      </c>
      <c r="D8" s="10">
        <v>-0.40834303815016409</v>
      </c>
      <c r="E8" s="10">
        <v>10.088312340521858</v>
      </c>
      <c r="F8" s="10">
        <v>16.676506250547522</v>
      </c>
      <c r="G8" s="10">
        <v>-1.8538830625793763</v>
      </c>
      <c r="H8" s="10">
        <v>22.484930022235467</v>
      </c>
      <c r="I8" s="10">
        <v>18.857948124176886</v>
      </c>
    </row>
    <row r="9" spans="2:9" x14ac:dyDescent="0.25">
      <c r="B9" s="216">
        <v>4</v>
      </c>
      <c r="C9" s="217" t="s">
        <v>6</v>
      </c>
      <c r="D9" s="10">
        <v>-6.2241811405247578</v>
      </c>
      <c r="E9" s="10">
        <v>10.088312340521858</v>
      </c>
      <c r="F9" s="10">
        <v>16.419588150069476</v>
      </c>
      <c r="G9" s="10">
        <v>-1.8538830625793763</v>
      </c>
      <c r="H9" s="10">
        <v>16.412173819382829</v>
      </c>
      <c r="I9" s="10">
        <v>18.60103002369884</v>
      </c>
    </row>
    <row r="10" spans="2:9" x14ac:dyDescent="0.25">
      <c r="B10" s="216">
        <v>5</v>
      </c>
      <c r="C10" s="217" t="s">
        <v>7</v>
      </c>
      <c r="D10" s="10">
        <v>0.2730134809951103</v>
      </c>
      <c r="E10" s="10">
        <v>8.9542103098611054</v>
      </c>
      <c r="F10" s="10">
        <v>16.107178930427033</v>
      </c>
      <c r="G10" s="10">
        <v>-1.8538830625793763</v>
      </c>
      <c r="H10" s="10">
        <v>21.689677596731649</v>
      </c>
      <c r="I10" s="10">
        <v>17.834979991792096</v>
      </c>
    </row>
    <row r="11" spans="2:9" x14ac:dyDescent="0.25">
      <c r="B11" s="216">
        <v>6</v>
      </c>
      <c r="C11" s="217" t="s">
        <v>8</v>
      </c>
      <c r="D11" s="10">
        <v>2.4373588925906557</v>
      </c>
      <c r="E11" s="10">
        <v>10.092599201898214</v>
      </c>
      <c r="F11" s="10">
        <v>17.127996643964394</v>
      </c>
      <c r="G11" s="10">
        <v>-1.8538830625793763</v>
      </c>
      <c r="H11" s="10">
        <v>25.785551835494243</v>
      </c>
      <c r="I11" s="10">
        <v>19.311153262144302</v>
      </c>
    </row>
    <row r="12" spans="2:9" x14ac:dyDescent="0.25">
      <c r="B12" s="216">
        <v>7</v>
      </c>
      <c r="C12" s="217" t="s">
        <v>9</v>
      </c>
      <c r="D12" s="10">
        <v>1.5567473585919951</v>
      </c>
      <c r="E12" s="10">
        <v>8.0288930916489232</v>
      </c>
      <c r="F12" s="10">
        <v>25.544208421394011</v>
      </c>
      <c r="G12" s="10">
        <v>-1.8538830625793763</v>
      </c>
      <c r="H12" s="10">
        <v>31.670187190725763</v>
      </c>
      <c r="I12" s="10">
        <v>26.901882595474202</v>
      </c>
    </row>
    <row r="13" spans="2:9" x14ac:dyDescent="0.25">
      <c r="B13" s="216">
        <v>8</v>
      </c>
      <c r="C13" s="217" t="s">
        <v>10</v>
      </c>
      <c r="D13" s="10">
        <v>1.7843930483784165</v>
      </c>
      <c r="E13" s="10">
        <v>8.0288930916489232</v>
      </c>
      <c r="F13" s="10">
        <v>15.18382333977233</v>
      </c>
      <c r="G13" s="10">
        <v>-1.8538830625793763</v>
      </c>
      <c r="H13" s="10">
        <v>21.537447798890504</v>
      </c>
      <c r="I13" s="10">
        <v>16.541497513852519</v>
      </c>
    </row>
    <row r="14" spans="2:9" x14ac:dyDescent="0.25">
      <c r="B14" s="216">
        <v>9</v>
      </c>
      <c r="C14" s="217" t="s">
        <v>11</v>
      </c>
      <c r="D14" s="10">
        <v>-0.13383412786018298</v>
      </c>
      <c r="E14" s="10">
        <v>3.91369262241134</v>
      </c>
      <c r="F14" s="10">
        <v>13.153459234574937</v>
      </c>
      <c r="G14" s="10">
        <v>-1.8538830625793763</v>
      </c>
      <c r="H14" s="10">
        <v>14.29669614206445</v>
      </c>
      <c r="I14" s="10">
        <v>12.865053220960098</v>
      </c>
    </row>
    <row r="15" spans="2:9" x14ac:dyDescent="0.25">
      <c r="B15" s="216">
        <v>10</v>
      </c>
      <c r="C15" s="217" t="s">
        <v>407</v>
      </c>
      <c r="D15" s="10">
        <v>1.6955790216126485</v>
      </c>
      <c r="E15" s="10">
        <v>6.3482836578488984</v>
      </c>
      <c r="F15" s="10">
        <v>14.148463065252514</v>
      </c>
      <c r="G15" s="10">
        <v>-1.8538830625793763</v>
      </c>
      <c r="H15" s="10">
        <v>19.068785950564902</v>
      </c>
      <c r="I15" s="10">
        <v>14.833893465812698</v>
      </c>
    </row>
    <row r="16" spans="2:9" x14ac:dyDescent="0.25">
      <c r="B16" s="216">
        <v>11</v>
      </c>
      <c r="C16" s="217" t="s">
        <v>12</v>
      </c>
      <c r="D16" s="10">
        <v>2.8189585474017327</v>
      </c>
      <c r="E16" s="10">
        <v>6.3482836578488984</v>
      </c>
      <c r="F16" s="10">
        <v>9.0324816690156364</v>
      </c>
      <c r="G16" s="10">
        <v>-1.8538830625793763</v>
      </c>
      <c r="H16" s="10">
        <v>15.076184080117111</v>
      </c>
      <c r="I16" s="10">
        <v>9.717912069575819</v>
      </c>
    </row>
    <row r="17" spans="2:9" x14ac:dyDescent="0.25">
      <c r="B17" s="216">
        <v>12</v>
      </c>
      <c r="C17" s="217" t="s">
        <v>13</v>
      </c>
      <c r="D17" s="10">
        <v>0.56803148686770977</v>
      </c>
      <c r="E17" s="10">
        <v>3.4966637193300594</v>
      </c>
      <c r="F17" s="10">
        <v>7.6700081798539106</v>
      </c>
      <c r="G17" s="10">
        <v>-1.8538830625793763</v>
      </c>
      <c r="H17" s="10">
        <v>9.1814875796062925</v>
      </c>
      <c r="I17" s="10">
        <v>7.2147906050065576</v>
      </c>
    </row>
    <row r="18" spans="2:9" x14ac:dyDescent="0.25">
      <c r="B18" s="216">
        <v>13</v>
      </c>
      <c r="C18" s="217" t="s">
        <v>14</v>
      </c>
      <c r="D18" s="10">
        <v>3.144167820105066</v>
      </c>
      <c r="E18" s="10">
        <v>2.0425189399158636</v>
      </c>
      <c r="F18" s="10">
        <v>4.1987475548579845</v>
      </c>
      <c r="G18" s="10">
        <v>-1.8538830625793763</v>
      </c>
      <c r="H18" s="10">
        <v>7.1230474643163664</v>
      </c>
      <c r="I18" s="10">
        <v>3.1618720682449535</v>
      </c>
    </row>
    <row r="19" spans="2:9" x14ac:dyDescent="0.25">
      <c r="B19" s="216">
        <v>14</v>
      </c>
      <c r="C19" s="217" t="s">
        <v>15</v>
      </c>
      <c r="D19" s="10">
        <v>1.2024459536691063</v>
      </c>
      <c r="E19" s="10">
        <v>2.0425189399158636</v>
      </c>
      <c r="F19" s="10">
        <v>3.0098583811257047</v>
      </c>
      <c r="G19" s="10">
        <v>-1.8538830625793763</v>
      </c>
      <c r="H19" s="10">
        <v>3.9924364241481261</v>
      </c>
      <c r="I19" s="10">
        <v>1.9729828945126739</v>
      </c>
    </row>
    <row r="20" spans="2:9" x14ac:dyDescent="0.25">
      <c r="B20" s="216">
        <v>15</v>
      </c>
      <c r="C20" s="217" t="s">
        <v>16</v>
      </c>
      <c r="D20" s="10">
        <v>3.9977917253589186</v>
      </c>
      <c r="E20" s="10">
        <v>0.56822549491648777</v>
      </c>
      <c r="F20" s="10">
        <v>0.16438604213002056</v>
      </c>
      <c r="G20" s="10">
        <v>-1.8538830625793763</v>
      </c>
      <c r="H20" s="10">
        <v>2.7628751008427539</v>
      </c>
      <c r="I20" s="10">
        <v>-1.4622068224827607</v>
      </c>
    </row>
    <row r="21" spans="2:9" x14ac:dyDescent="0.25">
      <c r="B21" s="216">
        <v>16</v>
      </c>
      <c r="C21" s="217" t="s">
        <v>17</v>
      </c>
      <c r="D21" s="10">
        <v>3.7455360926556054</v>
      </c>
      <c r="E21" s="10">
        <v>-0.95102759114154978</v>
      </c>
      <c r="F21" s="10">
        <v>0</v>
      </c>
      <c r="G21" s="10">
        <v>-1.8538830625793763</v>
      </c>
      <c r="H21" s="10">
        <v>1.1308309571629891</v>
      </c>
      <c r="I21" s="10">
        <v>-2.2342940990359961</v>
      </c>
    </row>
    <row r="22" spans="2:9" x14ac:dyDescent="0.25">
      <c r="B22" s="216">
        <v>17</v>
      </c>
      <c r="C22" s="217" t="s">
        <v>18</v>
      </c>
      <c r="D22" s="10">
        <v>2.1937463846031506</v>
      </c>
      <c r="E22" s="10">
        <v>-0.33520178427444008</v>
      </c>
      <c r="F22" s="10">
        <v>0</v>
      </c>
      <c r="G22" s="10">
        <v>-1.8538830625793763</v>
      </c>
      <c r="H22" s="10">
        <v>7.1701894604222272E-2</v>
      </c>
      <c r="I22" s="10">
        <v>-1.9879637762891522</v>
      </c>
    </row>
    <row r="23" spans="2:9" x14ac:dyDescent="0.25">
      <c r="B23" s="216">
        <v>18</v>
      </c>
      <c r="C23" s="217" t="s">
        <v>19</v>
      </c>
      <c r="D23" s="10">
        <v>1.2296140224491419</v>
      </c>
      <c r="E23" s="10">
        <v>-0.19863275737497008</v>
      </c>
      <c r="F23" s="10">
        <v>0</v>
      </c>
      <c r="G23" s="10">
        <v>-1.8538830625793763</v>
      </c>
      <c r="H23" s="10">
        <v>-0.7831752460302106</v>
      </c>
      <c r="I23" s="10">
        <v>-1.9333361655293644</v>
      </c>
    </row>
    <row r="24" spans="2:9" x14ac:dyDescent="0.25">
      <c r="B24" s="216">
        <v>19</v>
      </c>
      <c r="C24" s="217" t="s">
        <v>20</v>
      </c>
      <c r="D24" s="10">
        <v>4.4154049294297533</v>
      </c>
      <c r="E24" s="10">
        <v>-1.7040579571447279</v>
      </c>
      <c r="F24" s="10">
        <v>0</v>
      </c>
      <c r="G24" s="10">
        <v>-1.8538830625793763</v>
      </c>
      <c r="H24" s="10">
        <v>1.1982755011345947</v>
      </c>
      <c r="I24" s="10">
        <v>-2.5355062454372677</v>
      </c>
    </row>
    <row r="25" spans="2:9" x14ac:dyDescent="0.25">
      <c r="B25" s="216">
        <v>20</v>
      </c>
      <c r="C25" s="217" t="s">
        <v>21</v>
      </c>
      <c r="D25" s="10">
        <v>9.0488997285780552</v>
      </c>
      <c r="E25" s="10">
        <v>-3.8844391922538883</v>
      </c>
      <c r="F25" s="10">
        <v>0</v>
      </c>
      <c r="G25" s="10">
        <v>-1.8538830625793763</v>
      </c>
      <c r="H25" s="10">
        <v>4.0874653121955689</v>
      </c>
      <c r="I25" s="10">
        <v>-3.4076587394809317</v>
      </c>
    </row>
    <row r="26" spans="2:9" x14ac:dyDescent="0.25">
      <c r="B26" s="216">
        <v>21</v>
      </c>
      <c r="C26" s="217" t="s">
        <v>22</v>
      </c>
      <c r="D26" s="10">
        <v>6.1530817072013466</v>
      </c>
      <c r="E26" s="10">
        <v>-3.9442042772889159</v>
      </c>
      <c r="F26" s="10">
        <v>0</v>
      </c>
      <c r="G26" s="10">
        <v>-1.8538830625793763</v>
      </c>
      <c r="H26" s="10">
        <v>1.1438352227908373</v>
      </c>
      <c r="I26" s="10">
        <v>-3.4315647734949426</v>
      </c>
    </row>
    <row r="27" spans="2:9" x14ac:dyDescent="0.25">
      <c r="B27" s="216">
        <v>22</v>
      </c>
      <c r="C27" s="217" t="s">
        <v>23</v>
      </c>
      <c r="D27" s="10">
        <v>3.1466738788005024</v>
      </c>
      <c r="E27" s="10">
        <v>2.0651772903258325</v>
      </c>
      <c r="F27" s="10">
        <v>-6.0561862999687701</v>
      </c>
      <c r="G27" s="10">
        <v>-1.8538830625793763</v>
      </c>
      <c r="H27" s="10">
        <v>-3.1112536514869777</v>
      </c>
      <c r="I27" s="10">
        <v>-7.0839984464178132</v>
      </c>
    </row>
    <row r="28" spans="2:9" x14ac:dyDescent="0.25">
      <c r="B28" s="216">
        <v>23</v>
      </c>
      <c r="C28" s="217" t="s">
        <v>24</v>
      </c>
      <c r="D28" s="10">
        <v>-4.2695528696743406</v>
      </c>
      <c r="E28" s="10">
        <v>2.0651772903258325</v>
      </c>
      <c r="F28" s="10">
        <v>-5.486684752310758</v>
      </c>
      <c r="G28" s="10">
        <v>-1.8538830625793763</v>
      </c>
      <c r="H28" s="10">
        <v>-9.9579788523038086</v>
      </c>
      <c r="I28" s="10">
        <v>-6.5144968987598011</v>
      </c>
    </row>
    <row r="29" spans="2:9" x14ac:dyDescent="0.25">
      <c r="B29" s="216">
        <v>24</v>
      </c>
      <c r="C29" s="217" t="s">
        <v>25</v>
      </c>
      <c r="D29" s="10">
        <v>-3.6682471897635716</v>
      </c>
      <c r="E29" s="10">
        <v>2.0651772903258325</v>
      </c>
      <c r="F29" s="10">
        <v>0</v>
      </c>
      <c r="G29" s="10">
        <v>-1.8538830625793763</v>
      </c>
      <c r="H29" s="10">
        <v>-3.8699884200822821</v>
      </c>
      <c r="I29" s="10">
        <v>-1.0278121464490433</v>
      </c>
    </row>
    <row r="30" spans="2:9" x14ac:dyDescent="0.25">
      <c r="B30" s="216">
        <v>25</v>
      </c>
      <c r="C30" s="217" t="s">
        <v>26</v>
      </c>
      <c r="D30" s="10">
        <v>-1.1534795882494817</v>
      </c>
      <c r="E30" s="10">
        <v>-2.6686285730042729</v>
      </c>
      <c r="F30" s="10">
        <v>0</v>
      </c>
      <c r="G30" s="10">
        <v>-1.8538830625793763</v>
      </c>
      <c r="H30" s="10">
        <v>-5.142265509232276</v>
      </c>
      <c r="I30" s="10">
        <v>-2.9213344917810855</v>
      </c>
    </row>
    <row r="31" spans="2:9" x14ac:dyDescent="0.25">
      <c r="B31" s="216">
        <v>26</v>
      </c>
      <c r="C31" s="217" t="s">
        <v>27</v>
      </c>
      <c r="D31" s="10">
        <v>-1.2432608685373212</v>
      </c>
      <c r="E31" s="10">
        <v>-3.9216457390154797</v>
      </c>
      <c r="F31" s="10">
        <v>0</v>
      </c>
      <c r="G31" s="10">
        <v>-1.8538830625793763</v>
      </c>
      <c r="H31" s="10">
        <v>-6.2344605223290817</v>
      </c>
      <c r="I31" s="10">
        <v>-3.4225413581855681</v>
      </c>
    </row>
    <row r="32" spans="2:9" x14ac:dyDescent="0.25">
      <c r="B32" s="216">
        <v>27</v>
      </c>
      <c r="C32" s="217" t="s">
        <v>28</v>
      </c>
      <c r="D32" s="10">
        <v>0.19566547189430367</v>
      </c>
      <c r="E32" s="10">
        <v>-5.3017755490802738</v>
      </c>
      <c r="F32" s="10">
        <v>0</v>
      </c>
      <c r="G32" s="10">
        <v>-1.8538830625793763</v>
      </c>
      <c r="H32" s="10">
        <v>-5.8996380299492914</v>
      </c>
      <c r="I32" s="10">
        <v>-3.9745932822114858</v>
      </c>
    </row>
  </sheetData>
  <mergeCells count="2">
    <mergeCell ref="B4:C4"/>
    <mergeCell ref="B2:I2"/>
  </mergeCells>
  <conditionalFormatting sqref="D6:I32">
    <cfRule type="cellIs" dxfId="54" priority="1" operator="equal">
      <formula>0</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2:J32"/>
  <sheetViews>
    <sheetView zoomScale="70" zoomScaleNormal="70" workbookViewId="0"/>
  </sheetViews>
  <sheetFormatPr defaultRowHeight="15" x14ac:dyDescent="0.25"/>
  <cols>
    <col min="3" max="3" width="35.85546875" bestFit="1" customWidth="1"/>
    <col min="4" max="4" width="12.7109375" bestFit="1" customWidth="1"/>
    <col min="5" max="7" width="11.85546875" bestFit="1" customWidth="1"/>
    <col min="8" max="8" width="13.140625" bestFit="1" customWidth="1"/>
    <col min="9" max="9" width="15.28515625" customWidth="1"/>
  </cols>
  <sheetData>
    <row r="2" spans="2:10" ht="15.75" x14ac:dyDescent="0.25">
      <c r="B2" s="3" t="s">
        <v>600</v>
      </c>
      <c r="J2" s="193" t="s">
        <v>592</v>
      </c>
    </row>
    <row r="4" spans="2:10" ht="45" customHeight="1" x14ac:dyDescent="0.25">
      <c r="B4" s="441" t="s">
        <v>442</v>
      </c>
      <c r="C4" s="442"/>
      <c r="D4" s="194" t="s">
        <v>31</v>
      </c>
      <c r="E4" s="194" t="s">
        <v>32</v>
      </c>
      <c r="F4" s="194" t="s">
        <v>33</v>
      </c>
      <c r="G4" s="194" t="s">
        <v>412</v>
      </c>
      <c r="H4" s="194" t="s">
        <v>618</v>
      </c>
      <c r="J4" s="116"/>
    </row>
    <row r="5" spans="2:10" s="11" customFormat="1" ht="24.75" customHeight="1" x14ac:dyDescent="0.25">
      <c r="B5" s="30" t="s">
        <v>1</v>
      </c>
      <c r="C5" s="30" t="s">
        <v>2</v>
      </c>
      <c r="D5" s="194" t="s">
        <v>64</v>
      </c>
      <c r="E5" s="194" t="s">
        <v>64</v>
      </c>
      <c r="F5" s="194" t="s">
        <v>64</v>
      </c>
      <c r="G5" s="194" t="s">
        <v>64</v>
      </c>
      <c r="H5" s="195" t="s">
        <v>64</v>
      </c>
    </row>
    <row r="6" spans="2:10" x14ac:dyDescent="0.25">
      <c r="B6" s="31">
        <v>1</v>
      </c>
      <c r="C6" s="32" t="s">
        <v>3</v>
      </c>
      <c r="D6" s="189">
        <f>'T1'!H6</f>
        <v>24.606137184142881</v>
      </c>
      <c r="E6" s="189">
        <f>'T2'!H6</f>
        <v>29.147945507545785</v>
      </c>
      <c r="F6" s="189">
        <f>'T3'!H6</f>
        <v>27.841183191637434</v>
      </c>
      <c r="G6" s="189">
        <f>'T4'!H6</f>
        <v>26.595924523786532</v>
      </c>
      <c r="H6" s="189">
        <f>'T5'!H6</f>
        <v>30.411396028058576</v>
      </c>
      <c r="I6" s="13"/>
    </row>
    <row r="7" spans="2:10" x14ac:dyDescent="0.25">
      <c r="B7" s="31">
        <v>2</v>
      </c>
      <c r="C7" s="32" t="s">
        <v>4</v>
      </c>
      <c r="D7" s="189">
        <f>'T1'!H7</f>
        <v>20.311829078361136</v>
      </c>
      <c r="E7" s="189">
        <f>'T2'!H7</f>
        <v>24.362019701734901</v>
      </c>
      <c r="F7" s="189">
        <f>'T3'!H7</f>
        <v>23.619187629197878</v>
      </c>
      <c r="G7" s="189">
        <f>'T4'!H7</f>
        <v>22.217728757191303</v>
      </c>
      <c r="H7" s="189">
        <f>'T5'!H7</f>
        <v>24.079614344177237</v>
      </c>
      <c r="I7" s="13"/>
    </row>
    <row r="8" spans="2:10" x14ac:dyDescent="0.25">
      <c r="B8" s="31">
        <v>3</v>
      </c>
      <c r="C8" s="32" t="s">
        <v>5</v>
      </c>
      <c r="D8" s="189">
        <f>'T1'!H8</f>
        <v>22.484930022235467</v>
      </c>
      <c r="E8" s="189">
        <f>'T2'!H8</f>
        <v>27.605157695880919</v>
      </c>
      <c r="F8" s="189">
        <f>'T3'!H8</f>
        <v>27.308809300404903</v>
      </c>
      <c r="G8" s="189">
        <f>'T4'!H8</f>
        <v>25.238104900199662</v>
      </c>
      <c r="H8" s="189">
        <f>'T5'!H8</f>
        <v>28.101826465390317</v>
      </c>
      <c r="I8" s="13"/>
    </row>
    <row r="9" spans="2:10" x14ac:dyDescent="0.25">
      <c r="B9" s="31">
        <v>4</v>
      </c>
      <c r="C9" s="32" t="s">
        <v>6</v>
      </c>
      <c r="D9" s="189">
        <f>'T1'!H9</f>
        <v>16.412173819382829</v>
      </c>
      <c r="E9" s="189">
        <f>'T2'!H9</f>
        <v>33.174128062166801</v>
      </c>
      <c r="F9" s="189">
        <f>'T3'!H9</f>
        <v>33.039834372813623</v>
      </c>
      <c r="G9" s="189">
        <f>'T4'!H9</f>
        <v>31.148504009822272</v>
      </c>
      <c r="H9" s="189">
        <f>'T5'!H9</f>
        <v>36.109874162167145</v>
      </c>
      <c r="I9" s="13"/>
    </row>
    <row r="10" spans="2:10" x14ac:dyDescent="0.25">
      <c r="B10" s="31">
        <v>5</v>
      </c>
      <c r="C10" s="32" t="s">
        <v>7</v>
      </c>
      <c r="D10" s="189">
        <f>'T1'!H10</f>
        <v>21.689677596731649</v>
      </c>
      <c r="E10" s="189">
        <f>'T2'!H10</f>
        <v>26.768909078834376</v>
      </c>
      <c r="F10" s="189">
        <f>'T3'!H10</f>
        <v>26.255434314327474</v>
      </c>
      <c r="G10" s="189">
        <f>'T4'!H10</f>
        <v>24.251802841770957</v>
      </c>
      <c r="H10" s="189">
        <f>'T5'!H10</f>
        <v>25.755831788553834</v>
      </c>
      <c r="I10" s="13"/>
    </row>
    <row r="11" spans="2:10" x14ac:dyDescent="0.25">
      <c r="B11" s="31">
        <v>6</v>
      </c>
      <c r="C11" s="32" t="s">
        <v>8</v>
      </c>
      <c r="D11" s="189">
        <f>'T1'!H11</f>
        <v>25.785551835494243</v>
      </c>
      <c r="E11" s="189">
        <f>'T2'!H11</f>
        <v>26.932209346754576</v>
      </c>
      <c r="F11" s="189">
        <f>'T3'!H11</f>
        <v>26.526776800490513</v>
      </c>
      <c r="G11" s="189">
        <f>'T4'!H11</f>
        <v>24.753357256145996</v>
      </c>
      <c r="H11" s="189">
        <f>'T5'!H11</f>
        <v>26.276106010857433</v>
      </c>
      <c r="I11" s="13"/>
    </row>
    <row r="12" spans="2:10" x14ac:dyDescent="0.25">
      <c r="B12" s="31">
        <v>7</v>
      </c>
      <c r="C12" s="32" t="s">
        <v>9</v>
      </c>
      <c r="D12" s="189">
        <f>'T1'!H12</f>
        <v>31.670187190725763</v>
      </c>
      <c r="E12" s="189">
        <f>'T2'!H12</f>
        <v>33.410024952175732</v>
      </c>
      <c r="F12" s="189">
        <f>'T3'!H12</f>
        <v>33.164738116379283</v>
      </c>
      <c r="G12" s="189">
        <f>'T4'!H12</f>
        <v>31.822192526260789</v>
      </c>
      <c r="H12" s="189">
        <f>'T5'!H12</f>
        <v>32.953897433576863</v>
      </c>
      <c r="I12" s="13"/>
    </row>
    <row r="13" spans="2:10" x14ac:dyDescent="0.25">
      <c r="B13" s="31">
        <v>8</v>
      </c>
      <c r="C13" s="32" t="s">
        <v>10</v>
      </c>
      <c r="D13" s="189">
        <f>'T1'!H13</f>
        <v>21.537447798890504</v>
      </c>
      <c r="E13" s="189">
        <f>'T2'!H13</f>
        <v>23.328749759600914</v>
      </c>
      <c r="F13" s="189">
        <f>'T3'!H13</f>
        <v>22.749729668536901</v>
      </c>
      <c r="G13" s="189">
        <f>'T4'!H13</f>
        <v>20.835031195888714</v>
      </c>
      <c r="H13" s="189">
        <f>'T5'!H13</f>
        <v>21.910924437365679</v>
      </c>
      <c r="I13" s="13"/>
    </row>
    <row r="14" spans="2:10" x14ac:dyDescent="0.25">
      <c r="B14" s="31">
        <v>9</v>
      </c>
      <c r="C14" s="32" t="s">
        <v>11</v>
      </c>
      <c r="D14" s="189">
        <f>'T1'!H14</f>
        <v>14.29669614206445</v>
      </c>
      <c r="E14" s="189">
        <f>'T2'!H14</f>
        <v>16.811202780075675</v>
      </c>
      <c r="F14" s="189">
        <f>'T3'!H14</f>
        <v>15.860275920945654</v>
      </c>
      <c r="G14" s="189">
        <f>'T4'!H14</f>
        <v>13.531587954515018</v>
      </c>
      <c r="H14" s="189">
        <f>'T5'!H14</f>
        <v>14.262214575623624</v>
      </c>
      <c r="I14" s="13"/>
    </row>
    <row r="15" spans="2:10" x14ac:dyDescent="0.25">
      <c r="B15" s="31">
        <v>10</v>
      </c>
      <c r="C15" s="32" t="s">
        <v>407</v>
      </c>
      <c r="D15" s="189">
        <f>'T1'!H15</f>
        <v>19.068785950564902</v>
      </c>
      <c r="E15" s="189">
        <f>'T2'!H15</f>
        <v>19.827458785182646</v>
      </c>
      <c r="F15" s="189">
        <f>'T3'!H15</f>
        <v>19.159968579570723</v>
      </c>
      <c r="G15" s="189">
        <f>'T4'!H15</f>
        <v>16.978609359164093</v>
      </c>
      <c r="H15" s="189">
        <f>'T5'!H15</f>
        <v>16.620961819455296</v>
      </c>
      <c r="I15" s="13"/>
    </row>
    <row r="16" spans="2:10" x14ac:dyDescent="0.25">
      <c r="B16" s="31">
        <v>11</v>
      </c>
      <c r="C16" s="32" t="s">
        <v>12</v>
      </c>
      <c r="D16" s="189">
        <f>'T1'!H16</f>
        <v>15.076184080117111</v>
      </c>
      <c r="E16" s="189">
        <f>'T2'!H16</f>
        <v>14.928039285044091</v>
      </c>
      <c r="F16" s="189">
        <f>'T3'!H16</f>
        <v>14.019873391391364</v>
      </c>
      <c r="G16" s="189">
        <f>'T4'!H16</f>
        <v>13.366507940742522</v>
      </c>
      <c r="H16" s="189">
        <f>'T5'!H16</f>
        <v>12.863248154529515</v>
      </c>
      <c r="I16" s="13"/>
    </row>
    <row r="17" spans="2:9" x14ac:dyDescent="0.25">
      <c r="B17" s="31">
        <v>12</v>
      </c>
      <c r="C17" s="32" t="s">
        <v>13</v>
      </c>
      <c r="D17" s="189">
        <f>'T1'!H17</f>
        <v>9.1814875796062925</v>
      </c>
      <c r="E17" s="189">
        <f>'T2'!H17</f>
        <v>10.123323085538695</v>
      </c>
      <c r="F17" s="189">
        <f>'T3'!H17</f>
        <v>8.7606683839811588</v>
      </c>
      <c r="G17" s="189">
        <f>'T4'!H17</f>
        <v>7.2160972493688966</v>
      </c>
      <c r="H17" s="189">
        <f>'T5'!H17</f>
        <v>6.5778894552043274</v>
      </c>
      <c r="I17" s="13"/>
    </row>
    <row r="18" spans="2:9" x14ac:dyDescent="0.25">
      <c r="B18" s="31">
        <v>13</v>
      </c>
      <c r="C18" s="32" t="s">
        <v>14</v>
      </c>
      <c r="D18" s="189">
        <f>'T1'!H18</f>
        <v>7.1230474643163664</v>
      </c>
      <c r="E18" s="189">
        <f>'T2'!H18</f>
        <v>6.6310879930972515</v>
      </c>
      <c r="F18" s="189">
        <f>'T3'!H18</f>
        <v>5.2198046973719334</v>
      </c>
      <c r="G18" s="189">
        <f>'T4'!H18</f>
        <v>6.2675927068289248</v>
      </c>
      <c r="H18" s="189">
        <f>'T5'!H18</f>
        <v>5.5822689351934214</v>
      </c>
      <c r="I18" s="13"/>
    </row>
    <row r="19" spans="2:9" x14ac:dyDescent="0.25">
      <c r="B19" s="31">
        <v>14</v>
      </c>
      <c r="C19" s="32" t="s">
        <v>15</v>
      </c>
      <c r="D19" s="189">
        <f>'T1'!H19</f>
        <v>3.9924364241481261</v>
      </c>
      <c r="E19" s="189">
        <f>'T2'!H19</f>
        <v>3.103534909925767</v>
      </c>
      <c r="F19" s="189">
        <f>'T3'!H19</f>
        <v>1.6738725841415034</v>
      </c>
      <c r="G19" s="189">
        <f>'T4'!H19</f>
        <v>-6.052830788718655E-2</v>
      </c>
      <c r="H19" s="189">
        <f>'T5'!H19</f>
        <v>-1.0290657852400154</v>
      </c>
      <c r="I19" s="13"/>
    </row>
    <row r="20" spans="2:9" x14ac:dyDescent="0.25">
      <c r="B20" s="31">
        <v>15</v>
      </c>
      <c r="C20" s="32" t="s">
        <v>16</v>
      </c>
      <c r="D20" s="189">
        <f>'T1'!H20</f>
        <v>2.7628751008427539</v>
      </c>
      <c r="E20" s="189">
        <f>'T2'!H20</f>
        <v>1.6808891090070293</v>
      </c>
      <c r="F20" s="189">
        <f>'T3'!H20</f>
        <v>0.26157815927695793</v>
      </c>
      <c r="G20" s="189">
        <f>'T4'!H20</f>
        <v>-0.96380490280677389</v>
      </c>
      <c r="H20" s="189">
        <f>'T5'!H20</f>
        <v>-1.9285914336896015</v>
      </c>
      <c r="I20" s="13"/>
    </row>
    <row r="21" spans="2:9" x14ac:dyDescent="0.25">
      <c r="B21" s="31">
        <v>16</v>
      </c>
      <c r="C21" s="32" t="s">
        <v>17</v>
      </c>
      <c r="D21" s="189">
        <f>'T1'!H21</f>
        <v>1.1308309571629891</v>
      </c>
      <c r="E21" s="189">
        <f>'T2'!H21</f>
        <v>-0.57129484706502209</v>
      </c>
      <c r="F21" s="189">
        <f>'T3'!H21</f>
        <v>-2.4542133456698871</v>
      </c>
      <c r="G21" s="189">
        <f>'T4'!H21</f>
        <v>-3.1981280641563359</v>
      </c>
      <c r="H21" s="189">
        <f>'T5'!H21</f>
        <v>-4.4678574006834344</v>
      </c>
      <c r="I21" s="13"/>
    </row>
    <row r="22" spans="2:9" x14ac:dyDescent="0.25">
      <c r="B22" s="31">
        <v>17</v>
      </c>
      <c r="C22" s="32" t="s">
        <v>18</v>
      </c>
      <c r="D22" s="189">
        <f>'T1'!H22</f>
        <v>7.1701894604222272E-2</v>
      </c>
      <c r="E22" s="189">
        <f>'T2'!H22</f>
        <v>-1.6511230051355505</v>
      </c>
      <c r="F22" s="189">
        <f>'T3'!H22</f>
        <v>-3.0140387257553871</v>
      </c>
      <c r="G22" s="189">
        <f>'T4'!H22</f>
        <v>-4.0650775817858822</v>
      </c>
      <c r="H22" s="189">
        <f>'T5'!H22</f>
        <v>-5.3788881963047457</v>
      </c>
      <c r="I22" s="13"/>
    </row>
    <row r="23" spans="2:9" x14ac:dyDescent="0.25">
      <c r="B23" s="31">
        <v>18</v>
      </c>
      <c r="C23" s="32" t="s">
        <v>19</v>
      </c>
      <c r="D23" s="189">
        <f>'T1'!H23</f>
        <v>-0.7831752460302106</v>
      </c>
      <c r="E23" s="189">
        <f>'T2'!H23</f>
        <v>-2.1997402294803043</v>
      </c>
      <c r="F23" s="189">
        <f>'T3'!H23</f>
        <v>-3.5788072774668738</v>
      </c>
      <c r="G23" s="189">
        <f>'T4'!H23</f>
        <v>-4.4422385658199763</v>
      </c>
      <c r="H23" s="189">
        <f>'T5'!H23</f>
        <v>-5.8433380304015055</v>
      </c>
      <c r="I23" s="13"/>
    </row>
    <row r="24" spans="2:9" x14ac:dyDescent="0.25">
      <c r="B24" s="31">
        <v>19</v>
      </c>
      <c r="C24" s="32" t="s">
        <v>20</v>
      </c>
      <c r="D24" s="189">
        <f>'T1'!H24</f>
        <v>1.1982755011345947</v>
      </c>
      <c r="E24" s="189">
        <f>'T2'!H24</f>
        <v>0.37274365106417617</v>
      </c>
      <c r="F24" s="189">
        <f>'T3'!H24</f>
        <v>-0.98937613808624914</v>
      </c>
      <c r="G24" s="189">
        <f>'T4'!H24</f>
        <v>-2.1417184847830244</v>
      </c>
      <c r="H24" s="189">
        <f>'T5'!H24</f>
        <v>-3.7620192040029767</v>
      </c>
      <c r="I24" s="13"/>
    </row>
    <row r="25" spans="2:9" x14ac:dyDescent="0.25">
      <c r="B25" s="31">
        <v>20</v>
      </c>
      <c r="C25" s="32" t="s">
        <v>21</v>
      </c>
      <c r="D25" s="189">
        <f>'T1'!H25</f>
        <v>4.0874653121955689</v>
      </c>
      <c r="E25" s="189">
        <f>'T2'!H25</f>
        <v>2.8009382620189949</v>
      </c>
      <c r="F25" s="189">
        <f>'T3'!H25</f>
        <v>1.4091316985203948</v>
      </c>
      <c r="G25" s="189">
        <f>'T4'!H25</f>
        <v>-2.606009505393736E-2</v>
      </c>
      <c r="H25" s="189">
        <f>'T5'!H25</f>
        <v>-4.0004337159510417</v>
      </c>
      <c r="I25" s="13"/>
    </row>
    <row r="26" spans="2:9" x14ac:dyDescent="0.25">
      <c r="B26" s="31">
        <v>21</v>
      </c>
      <c r="C26" s="32" t="s">
        <v>22</v>
      </c>
      <c r="D26" s="189">
        <f>'T1'!H26</f>
        <v>1.1438352227908373</v>
      </c>
      <c r="E26" s="189">
        <f>'T2'!H26</f>
        <v>-0.22976853586474499</v>
      </c>
      <c r="F26" s="189">
        <f>'T3'!H26</f>
        <v>-1.7498693106499137</v>
      </c>
      <c r="G26" s="189">
        <f>'T4'!H26</f>
        <v>-3.3007214667099283</v>
      </c>
      <c r="H26" s="189">
        <f>'T5'!H26</f>
        <v>-8.4477271881888871</v>
      </c>
      <c r="I26" s="13"/>
    </row>
    <row r="27" spans="2:9" x14ac:dyDescent="0.25">
      <c r="B27" s="31">
        <v>22</v>
      </c>
      <c r="C27" s="32" t="s">
        <v>23</v>
      </c>
      <c r="D27" s="189">
        <f>'T1'!H27</f>
        <v>-3.1112536514869777</v>
      </c>
      <c r="E27" s="189">
        <f>'T2'!H27</f>
        <v>-4.7000249561689529</v>
      </c>
      <c r="F27" s="189">
        <f>'T3'!H27</f>
        <v>-6.3987038079632335</v>
      </c>
      <c r="G27" s="189">
        <f>'T4'!H27</f>
        <v>-8.1087693904076392</v>
      </c>
      <c r="H27" s="189">
        <f>'T5'!H27</f>
        <v>-10.096213228297598</v>
      </c>
      <c r="I27" s="13"/>
    </row>
    <row r="28" spans="2:9" x14ac:dyDescent="0.25">
      <c r="B28" s="31">
        <v>23</v>
      </c>
      <c r="C28" s="32" t="s">
        <v>24</v>
      </c>
      <c r="D28" s="189">
        <f>'T1'!H28</f>
        <v>-9.9579788523038086</v>
      </c>
      <c r="E28" s="189">
        <f>'T2'!H28</f>
        <v>-13.472740759015609</v>
      </c>
      <c r="F28" s="189">
        <f>'T3'!H28</f>
        <v>-14.976376804268995</v>
      </c>
      <c r="G28" s="189">
        <f>'T4'!H28</f>
        <v>-16.38756916528725</v>
      </c>
      <c r="H28" s="189">
        <f>'T5'!H28</f>
        <v>-18.129286437066327</v>
      </c>
      <c r="I28" s="13"/>
    </row>
    <row r="29" spans="2:9" x14ac:dyDescent="0.25">
      <c r="B29" s="31">
        <v>24</v>
      </c>
      <c r="C29" s="32" t="s">
        <v>25</v>
      </c>
      <c r="D29" s="189">
        <f>'T1'!H29</f>
        <v>-3.8699884200822821</v>
      </c>
      <c r="E29" s="189">
        <f>'T2'!H29</f>
        <v>-5.1378039177008237</v>
      </c>
      <c r="F29" s="189">
        <f>'T3'!H29</f>
        <v>-6.4270765082495815</v>
      </c>
      <c r="G29" s="189">
        <f>'T4'!H29</f>
        <v>-7.7550728518437282</v>
      </c>
      <c r="H29" s="189">
        <f>'T5'!H29</f>
        <v>-9.2432933443084924</v>
      </c>
      <c r="I29" s="13"/>
    </row>
    <row r="30" spans="2:9" x14ac:dyDescent="0.25">
      <c r="B30" s="31">
        <v>25</v>
      </c>
      <c r="C30" s="32" t="s">
        <v>26</v>
      </c>
      <c r="D30" s="189">
        <f>'T1'!H30</f>
        <v>-5.142265509232276</v>
      </c>
      <c r="E30" s="189">
        <f>'T2'!H30</f>
        <v>-6.5895326103442073</v>
      </c>
      <c r="F30" s="189">
        <f>'T3'!H30</f>
        <v>-7.804887503002746</v>
      </c>
      <c r="G30" s="189">
        <f>'T4'!H30</f>
        <v>-9.4411262744714364</v>
      </c>
      <c r="H30" s="189">
        <f>'T5'!H30</f>
        <v>-11.050873073075515</v>
      </c>
      <c r="I30" s="13"/>
    </row>
    <row r="31" spans="2:9" x14ac:dyDescent="0.25">
      <c r="B31" s="31">
        <v>26</v>
      </c>
      <c r="C31" s="32" t="s">
        <v>27</v>
      </c>
      <c r="D31" s="189">
        <f>'T1'!H31</f>
        <v>-6.2344605223290817</v>
      </c>
      <c r="E31" s="189">
        <f>'T2'!H31</f>
        <v>-7.1465164801989403</v>
      </c>
      <c r="F31" s="189">
        <f>'T3'!H31</f>
        <v>-7.8198116287782788</v>
      </c>
      <c r="G31" s="189">
        <f>'T4'!H31</f>
        <v>-8.1067634781376867</v>
      </c>
      <c r="H31" s="189">
        <f>'T5'!H31</f>
        <v>-10.377176285382731</v>
      </c>
      <c r="I31" s="13"/>
    </row>
    <row r="32" spans="2:9" x14ac:dyDescent="0.25">
      <c r="B32" s="31">
        <v>27</v>
      </c>
      <c r="C32" s="32" t="s">
        <v>28</v>
      </c>
      <c r="D32" s="189">
        <f>'T1'!H32</f>
        <v>-5.8996380299492914</v>
      </c>
      <c r="E32" s="189">
        <f>'T2'!H32</f>
        <v>-6.9878244168986345</v>
      </c>
      <c r="F32" s="189">
        <f>'T3'!H32</f>
        <v>-9.6568956396172414</v>
      </c>
      <c r="G32" s="189">
        <f>'T4'!H32</f>
        <v>-9.1539337922485533</v>
      </c>
      <c r="H32" s="189">
        <f>'T5'!H32</f>
        <v>-11.777406953832074</v>
      </c>
      <c r="I32" s="13"/>
    </row>
  </sheetData>
  <mergeCells count="1">
    <mergeCell ref="B4:C4"/>
  </mergeCells>
  <conditionalFormatting sqref="D6:H32">
    <cfRule type="cellIs" dxfId="49" priority="11" operator="equal">
      <formula>0</formula>
    </cfRule>
  </conditionalFormatting>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B2:J32"/>
  <sheetViews>
    <sheetView zoomScale="85" zoomScaleNormal="85" workbookViewId="0"/>
  </sheetViews>
  <sheetFormatPr defaultRowHeight="15" x14ac:dyDescent="0.25"/>
  <cols>
    <col min="1" max="1" width="5.7109375" customWidth="1"/>
    <col min="3" max="3" width="35.85546875" bestFit="1" customWidth="1"/>
    <col min="4" max="4" width="12.7109375" bestFit="1" customWidth="1"/>
    <col min="5" max="7" width="11.85546875" bestFit="1" customWidth="1"/>
    <col min="8" max="8" width="13.140625" bestFit="1" customWidth="1"/>
  </cols>
  <sheetData>
    <row r="2" spans="2:10" x14ac:dyDescent="0.25">
      <c r="B2" s="3" t="s">
        <v>599</v>
      </c>
      <c r="J2" s="192" t="s">
        <v>593</v>
      </c>
    </row>
    <row r="4" spans="2:10" ht="45" customHeight="1" x14ac:dyDescent="0.25">
      <c r="B4" s="441" t="s">
        <v>443</v>
      </c>
      <c r="C4" s="442"/>
      <c r="D4" s="15" t="s">
        <v>31</v>
      </c>
      <c r="E4" s="15" t="s">
        <v>32</v>
      </c>
      <c r="F4" s="15" t="s">
        <v>33</v>
      </c>
      <c r="G4" s="15" t="s">
        <v>412</v>
      </c>
      <c r="H4" s="15" t="s">
        <v>618</v>
      </c>
    </row>
    <row r="5" spans="2:10" s="11" customFormat="1" ht="24.75" customHeight="1" x14ac:dyDescent="0.25">
      <c r="B5" s="30" t="s">
        <v>1</v>
      </c>
      <c r="C5" s="30" t="s">
        <v>2</v>
      </c>
      <c r="D5" s="15" t="s">
        <v>64</v>
      </c>
      <c r="E5" s="15" t="s">
        <v>64</v>
      </c>
      <c r="F5" s="15" t="s">
        <v>64</v>
      </c>
      <c r="G5" s="15" t="s">
        <v>64</v>
      </c>
      <c r="H5" s="106" t="s">
        <v>64</v>
      </c>
    </row>
    <row r="6" spans="2:10" x14ac:dyDescent="0.25">
      <c r="B6" s="31">
        <v>1</v>
      </c>
      <c r="C6" s="32" t="s">
        <v>3</v>
      </c>
      <c r="D6" s="33">
        <f>'T1'!I6</f>
        <v>19.83211295431391</v>
      </c>
      <c r="E6" s="33">
        <f>'T2'!I6</f>
        <v>22.143830428124858</v>
      </c>
      <c r="F6" s="33">
        <f>'T3'!I6</f>
        <v>20.865563832898467</v>
      </c>
      <c r="G6" s="33">
        <f>'T4'!I6</f>
        <v>19.75905406191486</v>
      </c>
      <c r="H6" s="33">
        <f>'T5'!I6</f>
        <v>23.022897795550215</v>
      </c>
      <c r="I6" s="13"/>
    </row>
    <row r="7" spans="2:10" x14ac:dyDescent="0.25">
      <c r="B7" s="31">
        <v>2</v>
      </c>
      <c r="C7" s="32" t="s">
        <v>4</v>
      </c>
      <c r="D7" s="33">
        <f>'T1'!I7</f>
        <v>17.286790162389643</v>
      </c>
      <c r="E7" s="33">
        <f>'T2'!I7</f>
        <v>19.215475563747866</v>
      </c>
      <c r="F7" s="33">
        <f>'T3'!I7</f>
        <v>18.136156412688365</v>
      </c>
      <c r="G7" s="33">
        <f>'T4'!I7</f>
        <v>17.124923315657668</v>
      </c>
      <c r="H7" s="33">
        <f>'T5'!I7</f>
        <v>19.601796338692871</v>
      </c>
      <c r="I7" s="13"/>
    </row>
    <row r="8" spans="2:10" x14ac:dyDescent="0.25">
      <c r="B8" s="31">
        <v>3</v>
      </c>
      <c r="C8" s="32" t="s">
        <v>5</v>
      </c>
      <c r="D8" s="33">
        <f>'T1'!I8</f>
        <v>18.857948124176886</v>
      </c>
      <c r="E8" s="33">
        <f>'T2'!I8</f>
        <v>21.473525154578368</v>
      </c>
      <c r="F8" s="33">
        <f>'T3'!I8</f>
        <v>20.437455105795998</v>
      </c>
      <c r="G8" s="33">
        <f>'T4'!I8</f>
        <v>18.851906158548893</v>
      </c>
      <c r="H8" s="33">
        <f>'T5'!I8</f>
        <v>21.293139206303984</v>
      </c>
      <c r="I8" s="13"/>
    </row>
    <row r="9" spans="2:10" x14ac:dyDescent="0.25">
      <c r="B9" s="31">
        <v>4</v>
      </c>
      <c r="C9" s="32" t="s">
        <v>6</v>
      </c>
      <c r="D9" s="33">
        <f>'T1'!I9</f>
        <v>18.60103002369884</v>
      </c>
      <c r="E9" s="33">
        <f>'T2'!I9</f>
        <v>27.03477989801442</v>
      </c>
      <c r="F9" s="33">
        <f>'T3'!I9</f>
        <v>26.166767133851355</v>
      </c>
      <c r="G9" s="33">
        <f>'T4'!I9</f>
        <v>24.767564519304539</v>
      </c>
      <c r="H9" s="33">
        <f>'T5'!I9</f>
        <v>29.323628078141596</v>
      </c>
      <c r="I9" s="13"/>
    </row>
    <row r="10" spans="2:10" x14ac:dyDescent="0.25">
      <c r="B10" s="31">
        <v>5</v>
      </c>
      <c r="C10" s="32" t="s">
        <v>7</v>
      </c>
      <c r="D10" s="33">
        <f>'T1'!I10</f>
        <v>17.834979991792096</v>
      </c>
      <c r="E10" s="33">
        <f>'T2'!I10</f>
        <v>19.525095450419723</v>
      </c>
      <c r="F10" s="33">
        <f>'T3'!I10</f>
        <v>18.385200840844647</v>
      </c>
      <c r="G10" s="33">
        <f>'T4'!I10</f>
        <v>16.99552477192502</v>
      </c>
      <c r="H10" s="33">
        <f>'T5'!I10</f>
        <v>18.643052780721003</v>
      </c>
      <c r="I10" s="13"/>
    </row>
    <row r="11" spans="2:10" x14ac:dyDescent="0.25">
      <c r="B11" s="31">
        <v>6</v>
      </c>
      <c r="C11" s="32" t="s">
        <v>8</v>
      </c>
      <c r="D11" s="33">
        <f>'T1'!I11</f>
        <v>19.311153262144302</v>
      </c>
      <c r="E11" s="33">
        <f>'T2'!I11</f>
        <v>19.538666721767225</v>
      </c>
      <c r="F11" s="33">
        <f>'T3'!I11</f>
        <v>18.394902172183286</v>
      </c>
      <c r="G11" s="33">
        <f>'T4'!I11</f>
        <v>17.33466059192374</v>
      </c>
      <c r="H11" s="33">
        <f>'T5'!I11</f>
        <v>19.059884541019812</v>
      </c>
      <c r="I11" s="13"/>
    </row>
    <row r="12" spans="2:10" x14ac:dyDescent="0.25">
      <c r="B12" s="31">
        <v>7</v>
      </c>
      <c r="C12" s="32" t="s">
        <v>9</v>
      </c>
      <c r="D12" s="33">
        <f>'T1'!I12</f>
        <v>26.901882595474202</v>
      </c>
      <c r="E12" s="33">
        <f>'T2'!I12</f>
        <v>27.281092454471043</v>
      </c>
      <c r="F12" s="33">
        <f>'T3'!I12</f>
        <v>26.156052615933948</v>
      </c>
      <c r="G12" s="33">
        <f>'T4'!I12</f>
        <v>25.477069805888636</v>
      </c>
      <c r="H12" s="33">
        <f>'T5'!I12</f>
        <v>26.283437440318593</v>
      </c>
      <c r="I12" s="13"/>
    </row>
    <row r="13" spans="2:10" x14ac:dyDescent="0.25">
      <c r="B13" s="31">
        <v>8</v>
      </c>
      <c r="C13" s="32" t="s">
        <v>10</v>
      </c>
      <c r="D13" s="33">
        <f>'T1'!I13</f>
        <v>16.541497513852519</v>
      </c>
      <c r="E13" s="33">
        <f>'T2'!I13</f>
        <v>16.90455516644176</v>
      </c>
      <c r="F13" s="33">
        <f>'T3'!I13</f>
        <v>15.560366879271289</v>
      </c>
      <c r="G13" s="33">
        <f>'T4'!I13</f>
        <v>14.301594769370045</v>
      </c>
      <c r="H13" s="33">
        <f>'T5'!I13</f>
        <v>15.511923006527159</v>
      </c>
      <c r="I13" s="13"/>
    </row>
    <row r="14" spans="2:10" x14ac:dyDescent="0.25">
      <c r="B14" s="31">
        <v>9</v>
      </c>
      <c r="C14" s="32" t="s">
        <v>11</v>
      </c>
      <c r="D14" s="33">
        <f>'T1'!I14</f>
        <v>12.865053220960098</v>
      </c>
      <c r="E14" s="33">
        <f>'T2'!I14</f>
        <v>13.117919887434924</v>
      </c>
      <c r="F14" s="33">
        <f>'T3'!I14</f>
        <v>11.618918078236014</v>
      </c>
      <c r="G14" s="33">
        <f>'T4'!I14</f>
        <v>9.9030147150491832</v>
      </c>
      <c r="H14" s="33">
        <f>'T5'!I14</f>
        <v>10.239729662802084</v>
      </c>
      <c r="I14" s="13"/>
    </row>
    <row r="15" spans="2:10" x14ac:dyDescent="0.25">
      <c r="B15" s="31">
        <v>10</v>
      </c>
      <c r="C15" s="32" t="s">
        <v>407</v>
      </c>
      <c r="D15" s="33">
        <f>'T1'!I15</f>
        <v>14.833893465812698</v>
      </c>
      <c r="E15" s="33">
        <f>'T2'!I15</f>
        <v>14.624114551779128</v>
      </c>
      <c r="F15" s="33">
        <f>'T3'!I15</f>
        <v>13.065013442731171</v>
      </c>
      <c r="G15" s="33">
        <f>'T4'!I15</f>
        <v>11.744824782272342</v>
      </c>
      <c r="H15" s="33">
        <f>'T5'!I15</f>
        <v>11.958281030305614</v>
      </c>
      <c r="I15" s="13"/>
    </row>
    <row r="16" spans="2:10" x14ac:dyDescent="0.25">
      <c r="B16" s="31">
        <v>11</v>
      </c>
      <c r="C16" s="32" t="s">
        <v>12</v>
      </c>
      <c r="D16" s="33">
        <f>'T1'!I16</f>
        <v>9.717912069575819</v>
      </c>
      <c r="E16" s="33">
        <f>'T2'!I16</f>
        <v>9.0871550091467466</v>
      </c>
      <c r="F16" s="33">
        <f>'T3'!I16</f>
        <v>7.8212395336325722</v>
      </c>
      <c r="G16" s="33">
        <f>'T4'!I16</f>
        <v>6.4474309031848449</v>
      </c>
      <c r="H16" s="33">
        <f>'T5'!I16</f>
        <v>6.7042753963496109</v>
      </c>
      <c r="I16" s="13"/>
    </row>
    <row r="17" spans="2:9" x14ac:dyDescent="0.25">
      <c r="B17" s="31">
        <v>12</v>
      </c>
      <c r="C17" s="32" t="s">
        <v>13</v>
      </c>
      <c r="D17" s="33">
        <f>'T1'!I17</f>
        <v>7.2147906050065576</v>
      </c>
      <c r="E17" s="33">
        <f>'T2'!I17</f>
        <v>6.8399917638429812</v>
      </c>
      <c r="F17" s="33">
        <f>'T3'!I17</f>
        <v>5.2637960552561092</v>
      </c>
      <c r="G17" s="33">
        <f>'T4'!I17</f>
        <v>3.5199659470461775</v>
      </c>
      <c r="H17" s="33">
        <f>'T5'!I17</f>
        <v>3.1930687285029586</v>
      </c>
      <c r="I17" s="13"/>
    </row>
    <row r="18" spans="2:9" x14ac:dyDescent="0.25">
      <c r="B18" s="31">
        <v>13</v>
      </c>
      <c r="C18" s="32" t="s">
        <v>14</v>
      </c>
      <c r="D18" s="33">
        <f>'T1'!I18</f>
        <v>3.1618720682449535</v>
      </c>
      <c r="E18" s="33">
        <f>'T2'!I18</f>
        <v>2.2117331600796217</v>
      </c>
      <c r="F18" s="33">
        <f>'T3'!I18</f>
        <v>0.42409400326419799</v>
      </c>
      <c r="G18" s="33">
        <f>'T4'!I18</f>
        <v>0.60125880522365627</v>
      </c>
      <c r="H18" s="33">
        <f>'T5'!I18</f>
        <v>-6.8394772259964931E-2</v>
      </c>
      <c r="I18" s="13"/>
    </row>
    <row r="19" spans="2:9" x14ac:dyDescent="0.25">
      <c r="B19" s="31">
        <v>14</v>
      </c>
      <c r="C19" s="32" t="s">
        <v>15</v>
      </c>
      <c r="D19" s="33">
        <f>'T1'!I19</f>
        <v>1.9729828945126739</v>
      </c>
      <c r="E19" s="33">
        <f>'T2'!I19</f>
        <v>0.87908417337849842</v>
      </c>
      <c r="F19" s="33">
        <f>'T3'!I19</f>
        <v>-1.0208058184144582</v>
      </c>
      <c r="G19" s="33">
        <f>'T4'!I19</f>
        <v>-3.2649669079248014</v>
      </c>
      <c r="H19" s="33">
        <f>'T5'!I19</f>
        <v>-3.9528834902767267</v>
      </c>
      <c r="I19" s="13"/>
    </row>
    <row r="20" spans="2:9" x14ac:dyDescent="0.25">
      <c r="B20" s="31">
        <v>15</v>
      </c>
      <c r="C20" s="32" t="s">
        <v>16</v>
      </c>
      <c r="D20" s="33">
        <f>'T1'!I20</f>
        <v>-1.4622068224827607</v>
      </c>
      <c r="E20" s="33">
        <f>'T2'!I20</f>
        <v>-2.7946853691593261</v>
      </c>
      <c r="F20" s="33">
        <f>'T3'!I20</f>
        <v>-4.400871924697574</v>
      </c>
      <c r="G20" s="33">
        <f>'T4'!I20</f>
        <v>-5.489043944881038</v>
      </c>
      <c r="H20" s="33">
        <f>'T5'!I20</f>
        <v>-6.8959168470551306</v>
      </c>
      <c r="I20" s="13"/>
    </row>
    <row r="21" spans="2:9" x14ac:dyDescent="0.25">
      <c r="B21" s="31">
        <v>16</v>
      </c>
      <c r="C21" s="32" t="s">
        <v>17</v>
      </c>
      <c r="D21" s="33">
        <f>'T1'!I21</f>
        <v>-2.2342940990359961</v>
      </c>
      <c r="E21" s="33">
        <f>'T2'!I21</f>
        <v>-3.4730006256570003</v>
      </c>
      <c r="F21" s="33">
        <f>'T3'!I21</f>
        <v>-5.1709261362316639</v>
      </c>
      <c r="G21" s="33">
        <f>'T4'!I21</f>
        <v>-6.327956109055541</v>
      </c>
      <c r="H21" s="33">
        <f>'T5'!I21</f>
        <v>-7.7397936098431988</v>
      </c>
      <c r="I21" s="13"/>
    </row>
    <row r="22" spans="2:9" x14ac:dyDescent="0.25">
      <c r="B22" s="31">
        <v>17</v>
      </c>
      <c r="C22" s="32" t="s">
        <v>18</v>
      </c>
      <c r="D22" s="33">
        <f>'T1'!I22</f>
        <v>-1.9879637762891522</v>
      </c>
      <c r="E22" s="33">
        <f>'T2'!I22</f>
        <v>-3.1575401920178594</v>
      </c>
      <c r="F22" s="33">
        <f>'T3'!I22</f>
        <v>-4.5243479537120495</v>
      </c>
      <c r="G22" s="33">
        <f>'T4'!I22</f>
        <v>-5.9265567883326744</v>
      </c>
      <c r="H22" s="33">
        <f>'T5'!I22</f>
        <v>-7.7578023570380008</v>
      </c>
      <c r="I22" s="13"/>
    </row>
    <row r="23" spans="2:9" x14ac:dyDescent="0.25">
      <c r="B23" s="31">
        <v>18</v>
      </c>
      <c r="C23" s="32" t="s">
        <v>19</v>
      </c>
      <c r="D23" s="33">
        <f>'T1'!I23</f>
        <v>-1.9333361655293644</v>
      </c>
      <c r="E23" s="33">
        <f>'T2'!I23</f>
        <v>-3.0748359131482781</v>
      </c>
      <c r="F23" s="33">
        <f>'T3'!I23</f>
        <v>-4.4779970941259144</v>
      </c>
      <c r="G23" s="33">
        <f>'T4'!I23</f>
        <v>-6.0019125152384163</v>
      </c>
      <c r="H23" s="33">
        <f>'T5'!I23</f>
        <v>-7.453092152354909</v>
      </c>
      <c r="I23" s="13"/>
    </row>
    <row r="24" spans="2:9" x14ac:dyDescent="0.25">
      <c r="B24" s="31">
        <v>19</v>
      </c>
      <c r="C24" s="32" t="s">
        <v>20</v>
      </c>
      <c r="D24" s="33">
        <f>'T1'!I24</f>
        <v>-2.5355062454372677</v>
      </c>
      <c r="E24" s="33">
        <f>'T2'!I24</f>
        <v>-3.7548796627609002</v>
      </c>
      <c r="F24" s="33">
        <f>'T3'!I24</f>
        <v>-5.6634369483704168</v>
      </c>
      <c r="G24" s="33">
        <f>'T4'!I24</f>
        <v>-6.6803155470311699</v>
      </c>
      <c r="H24" s="33">
        <f>'T5'!I24</f>
        <v>-7.8075943811668571</v>
      </c>
      <c r="I24" s="13"/>
    </row>
    <row r="25" spans="2:9" x14ac:dyDescent="0.25">
      <c r="B25" s="31">
        <v>20</v>
      </c>
      <c r="C25" s="32" t="s">
        <v>21</v>
      </c>
      <c r="D25" s="33">
        <f>'T1'!I25</f>
        <v>-3.4076587394809317</v>
      </c>
      <c r="E25" s="33">
        <f>'T2'!I25</f>
        <v>-4.7511409657236943</v>
      </c>
      <c r="F25" s="33">
        <f>'T3'!I25</f>
        <v>-6.2411203961592259</v>
      </c>
      <c r="G25" s="33">
        <f>'T4'!I25</f>
        <v>-7.5251740057767957</v>
      </c>
      <c r="H25" s="33">
        <f>'T5'!I25</f>
        <v>-9.9315321431156995</v>
      </c>
      <c r="I25" s="13"/>
    </row>
    <row r="26" spans="2:9" x14ac:dyDescent="0.25">
      <c r="B26" s="31">
        <v>21</v>
      </c>
      <c r="C26" s="32" t="s">
        <v>22</v>
      </c>
      <c r="D26" s="33">
        <f>'T1'!I26</f>
        <v>-3.4315647734949426</v>
      </c>
      <c r="E26" s="33">
        <f>'T2'!I26</f>
        <v>-4.7703102764210215</v>
      </c>
      <c r="F26" s="33">
        <f>'T3'!I26</f>
        <v>-6.2231753103418912</v>
      </c>
      <c r="G26" s="33">
        <f>'T4'!I26</f>
        <v>-7.5269722121493139</v>
      </c>
      <c r="H26" s="33">
        <f>'T5'!I26</f>
        <v>-10.161834201964099</v>
      </c>
      <c r="I26" s="13"/>
    </row>
    <row r="27" spans="2:9" x14ac:dyDescent="0.25">
      <c r="B27" s="31">
        <v>22</v>
      </c>
      <c r="C27" s="32" t="s">
        <v>23</v>
      </c>
      <c r="D27" s="33">
        <f>'T1'!I27</f>
        <v>-7.0839984464178132</v>
      </c>
      <c r="E27" s="33">
        <f>'T2'!I27</f>
        <v>-8.7933155540088812</v>
      </c>
      <c r="F27" s="33">
        <f>'T3'!I27</f>
        <v>-10.401595583396622</v>
      </c>
      <c r="G27" s="33">
        <f>'T4'!I27</f>
        <v>-11.853430520727304</v>
      </c>
      <c r="H27" s="33">
        <f>'T5'!I27</f>
        <v>-13.892977423784394</v>
      </c>
      <c r="I27" s="13"/>
    </row>
    <row r="28" spans="2:9" x14ac:dyDescent="0.25">
      <c r="B28" s="31">
        <v>23</v>
      </c>
      <c r="C28" s="32" t="s">
        <v>24</v>
      </c>
      <c r="D28" s="33">
        <f>'T1'!I28</f>
        <v>-6.5144968987598011</v>
      </c>
      <c r="E28" s="33">
        <f>'T2'!I28</f>
        <v>-8.6048661827923016</v>
      </c>
      <c r="F28" s="33">
        <f>'T3'!I28</f>
        <v>-10.200914038388326</v>
      </c>
      <c r="G28" s="33">
        <f>'T4'!I28</f>
        <v>-11.790115833280717</v>
      </c>
      <c r="H28" s="33">
        <f>'T5'!I28</f>
        <v>-13.591905567388959</v>
      </c>
      <c r="I28" s="13"/>
    </row>
    <row r="29" spans="2:9" x14ac:dyDescent="0.25">
      <c r="B29" s="31">
        <v>24</v>
      </c>
      <c r="C29" s="32" t="s">
        <v>25</v>
      </c>
      <c r="D29" s="33">
        <f>'T1'!I29</f>
        <v>-1.0278121464490433</v>
      </c>
      <c r="E29" s="33">
        <f>'T2'!I29</f>
        <v>-2.1132700797777924</v>
      </c>
      <c r="F29" s="33">
        <f>'T3'!I29</f>
        <v>-3.4122281542584609</v>
      </c>
      <c r="G29" s="33">
        <f>'T4'!I29</f>
        <v>-4.6441486070619122</v>
      </c>
      <c r="H29" s="33">
        <f>'T5'!I29</f>
        <v>-6.5597922144259986</v>
      </c>
      <c r="I29" s="13"/>
    </row>
    <row r="30" spans="2:9" x14ac:dyDescent="0.25">
      <c r="B30" s="31">
        <v>25</v>
      </c>
      <c r="C30" s="32" t="s">
        <v>26</v>
      </c>
      <c r="D30" s="33">
        <f>'T1'!I30</f>
        <v>-2.9213344917810855</v>
      </c>
      <c r="E30" s="33">
        <f>'T2'!I30</f>
        <v>-4.1413240730634158</v>
      </c>
      <c r="F30" s="33">
        <f>'T3'!I30</f>
        <v>-5.4752191872897917</v>
      </c>
      <c r="G30" s="33">
        <f>'T4'!I30</f>
        <v>-6.8347756820390355</v>
      </c>
      <c r="H30" s="33">
        <f>'T5'!I30</f>
        <v>-8.6914539574569343</v>
      </c>
      <c r="I30" s="13"/>
    </row>
    <row r="31" spans="2:9" x14ac:dyDescent="0.25">
      <c r="B31" s="31">
        <v>26</v>
      </c>
      <c r="C31" s="32" t="s">
        <v>27</v>
      </c>
      <c r="D31" s="33">
        <f>'T1'!I31</f>
        <v>-3.4225413581855681</v>
      </c>
      <c r="E31" s="33">
        <f>'T2'!I31</f>
        <v>-4.5918493344367226</v>
      </c>
      <c r="F31" s="33">
        <f>'T3'!I31</f>
        <v>-5.388957930265871</v>
      </c>
      <c r="G31" s="33">
        <f>'T4'!I31</f>
        <v>-6.6087448889770606</v>
      </c>
      <c r="H31" s="33">
        <f>'T5'!I31</f>
        <v>-8.5783845540116914</v>
      </c>
      <c r="I31" s="13"/>
    </row>
    <row r="32" spans="2:9" x14ac:dyDescent="0.25">
      <c r="B32" s="31">
        <v>27</v>
      </c>
      <c r="C32" s="32" t="s">
        <v>28</v>
      </c>
      <c r="D32" s="33">
        <f>'T1'!I32</f>
        <v>-3.9745932822114858</v>
      </c>
      <c r="E32" s="33">
        <f>'T2'!I32</f>
        <v>-5.1966535729140437</v>
      </c>
      <c r="F32" s="33">
        <f>'T3'!I32</f>
        <v>-6.7076503649740697</v>
      </c>
      <c r="G32" s="33">
        <f>'T4'!I32</f>
        <v>-7.5951228409385312</v>
      </c>
      <c r="H32" s="33">
        <f>'T5'!I32</f>
        <v>-9.5603797666371744</v>
      </c>
      <c r="I32" s="13"/>
    </row>
  </sheetData>
  <mergeCells count="1">
    <mergeCell ref="B4:C4"/>
  </mergeCells>
  <conditionalFormatting sqref="D6:H32">
    <cfRule type="cellIs" dxfId="48" priority="1" operator="equal">
      <formula>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2:G18"/>
  <sheetViews>
    <sheetView zoomScaleNormal="100" workbookViewId="0"/>
  </sheetViews>
  <sheetFormatPr defaultRowHeight="15" x14ac:dyDescent="0.25"/>
  <cols>
    <col min="3" max="3" width="18.140625" customWidth="1"/>
    <col min="4" max="4" width="11" customWidth="1"/>
    <col min="5" max="7" width="11.140625" bestFit="1" customWidth="1"/>
  </cols>
  <sheetData>
    <row r="2" spans="2:7" x14ac:dyDescent="0.25">
      <c r="B2" s="3" t="s">
        <v>598</v>
      </c>
    </row>
    <row r="4" spans="2:7" ht="51" x14ac:dyDescent="0.25">
      <c r="B4" s="16" t="s">
        <v>1</v>
      </c>
      <c r="C4" s="16" t="s">
        <v>2</v>
      </c>
      <c r="D4" s="17" t="s">
        <v>90</v>
      </c>
      <c r="E4" s="17" t="s">
        <v>91</v>
      </c>
      <c r="F4" s="17" t="s">
        <v>413</v>
      </c>
      <c r="G4" s="17" t="s">
        <v>621</v>
      </c>
    </row>
    <row r="5" spans="2:7" x14ac:dyDescent="0.25">
      <c r="B5" s="18">
        <v>1</v>
      </c>
      <c r="C5" s="18" t="s">
        <v>35</v>
      </c>
      <c r="D5" s="401">
        <f>'T10'!E6-'T10'!D6</f>
        <v>17.620397365125548</v>
      </c>
      <c r="E5" s="401">
        <f>'T10'!F6-'T10'!E6</f>
        <v>6.7598713263769525</v>
      </c>
      <c r="F5" s="401">
        <f>'T10'!G6-'T10'!F6</f>
        <v>5.8744788332177365</v>
      </c>
      <c r="G5" s="401">
        <f>'T10'!H6-'T10'!G6</f>
        <v>4.9431137344941121</v>
      </c>
    </row>
    <row r="6" spans="2:7" x14ac:dyDescent="0.25">
      <c r="B6" s="18">
        <v>2</v>
      </c>
      <c r="C6" s="18" t="s">
        <v>36</v>
      </c>
      <c r="D6" s="401">
        <f>'T10'!E7-'T10'!D7</f>
        <v>1.5863619188634779</v>
      </c>
      <c r="E6" s="401">
        <f>'T10'!F7-'T10'!E7</f>
        <v>5.1295455568667307</v>
      </c>
      <c r="F6" s="401">
        <f>'T10'!G7-'T10'!F7</f>
        <v>6.3067673001700157</v>
      </c>
      <c r="G6" s="401">
        <f>'T10'!H7-'T10'!G7</f>
        <v>3.5005501842350171</v>
      </c>
    </row>
    <row r="7" spans="2:7" x14ac:dyDescent="0.25">
      <c r="B7" s="18">
        <v>3</v>
      </c>
      <c r="C7" s="18" t="s">
        <v>37</v>
      </c>
      <c r="D7" s="401">
        <f>'T10'!E8-'T10'!D8</f>
        <v>3.835759725340445</v>
      </c>
      <c r="E7" s="401">
        <f>'T10'!F8-'T10'!E8</f>
        <v>5.639457547562948</v>
      </c>
      <c r="F7" s="401">
        <f>'T10'!G8-'T10'!F8</f>
        <v>4.9149203065394076</v>
      </c>
      <c r="G7" s="401">
        <f>'T10'!H8-'T10'!G8</f>
        <v>4.9860628933436928</v>
      </c>
    </row>
    <row r="8" spans="2:7" x14ac:dyDescent="0.25">
      <c r="B8" s="18">
        <v>4</v>
      </c>
      <c r="C8" s="18" t="s">
        <v>38</v>
      </c>
      <c r="D8" s="401">
        <f>'T10'!E9-'T10'!D9</f>
        <v>4.7161845659898987</v>
      </c>
      <c r="E8" s="401">
        <f>'T10'!F9-'T10'!E9</f>
        <v>5.8808372103072557</v>
      </c>
      <c r="F8" s="401">
        <f>'T10'!G9-'T10'!F9</f>
        <v>5.7945673204370891</v>
      </c>
      <c r="G8" s="401">
        <f>'T10'!H9-'T10'!G9</f>
        <v>5.2979521663182325</v>
      </c>
    </row>
    <row r="9" spans="2:7" x14ac:dyDescent="0.25">
      <c r="B9" s="18">
        <v>5</v>
      </c>
      <c r="C9" s="18" t="s">
        <v>39</v>
      </c>
      <c r="D9" s="401">
        <f>'T10'!E10-'T10'!D10</f>
        <v>4.8778124593827741</v>
      </c>
      <c r="E9" s="401">
        <f>'T10'!F10-'T10'!E10</f>
        <v>5.8551389632288391</v>
      </c>
      <c r="F9" s="401">
        <f>'T10'!G10-'T10'!F10</f>
        <v>5.4742722687906067</v>
      </c>
      <c r="G9" s="401">
        <f>'T10'!H10-'T10'!G10</f>
        <v>5.2533065497167897</v>
      </c>
    </row>
    <row r="10" spans="2:7" x14ac:dyDescent="0.25">
      <c r="B10" s="18">
        <v>6</v>
      </c>
      <c r="C10" s="18" t="s">
        <v>40</v>
      </c>
      <c r="D10" s="401">
        <f>'T10'!E11-'T10'!D11</f>
        <v>4.501439131432214</v>
      </c>
      <c r="E10" s="401">
        <f>'T10'!F11-'T10'!E11</f>
        <v>5.883115535226878</v>
      </c>
      <c r="F10" s="401">
        <f>'T10'!G11-'T10'!F11</f>
        <v>6.0614741563750272</v>
      </c>
      <c r="G10" s="401">
        <f>'T10'!H11-'T10'!G11</f>
        <v>5.8472992753952227</v>
      </c>
    </row>
    <row r="11" spans="2:7" x14ac:dyDescent="0.25">
      <c r="B11" s="18">
        <v>7</v>
      </c>
      <c r="C11" s="18" t="s">
        <v>41</v>
      </c>
      <c r="D11" s="401">
        <f>'T10'!E12-'T10'!D12</f>
        <v>5.2892569073032405</v>
      </c>
      <c r="E11" s="401">
        <f>'T10'!F12-'T10'!E12</f>
        <v>6.0249816430765293</v>
      </c>
      <c r="F11" s="401">
        <f>'T10'!G12-'T10'!F12</f>
        <v>5.7694166223455241</v>
      </c>
      <c r="G11" s="401">
        <f>'T10'!H12-'T10'!G12</f>
        <v>5.5299149491188615</v>
      </c>
    </row>
    <row r="12" spans="2:7" x14ac:dyDescent="0.25">
      <c r="B12" s="18">
        <v>8</v>
      </c>
      <c r="C12" s="18" t="s">
        <v>42</v>
      </c>
      <c r="D12" s="401">
        <f>'T10'!E13-'T10'!D13</f>
        <v>5.0343796093392186</v>
      </c>
      <c r="E12" s="401">
        <f>'T10'!F13-'T10'!E13</f>
        <v>5.9944141790577063</v>
      </c>
      <c r="F12" s="401">
        <f>'T10'!G13-'T10'!F13</f>
        <v>5.9484031376138731</v>
      </c>
      <c r="G12" s="401">
        <f>'T10'!H13-'T10'!G13</f>
        <v>5.9731669584785294</v>
      </c>
    </row>
    <row r="13" spans="2:7" x14ac:dyDescent="0.25">
      <c r="B13" s="18">
        <v>9</v>
      </c>
      <c r="C13" s="18" t="s">
        <v>43</v>
      </c>
      <c r="D13" s="401">
        <f>'T10'!E14-'T10'!D14</f>
        <v>5.3306368876293675</v>
      </c>
      <c r="E13" s="401">
        <f>'T10'!F14-'T10'!E14</f>
        <v>5.7150946429964975</v>
      </c>
      <c r="F13" s="401">
        <f>'T10'!G14-'T10'!F14</f>
        <v>5.8290236767497063</v>
      </c>
      <c r="G13" s="401">
        <f>'T10'!H14-'T10'!G14</f>
        <v>5.8337668621215073</v>
      </c>
    </row>
    <row r="14" spans="2:7" x14ac:dyDescent="0.25">
      <c r="B14" s="18">
        <v>10</v>
      </c>
      <c r="C14" s="18" t="s">
        <v>44</v>
      </c>
      <c r="D14" s="401">
        <f>'T10'!E15-'T10'!D15</f>
        <v>5.0577863638049934</v>
      </c>
      <c r="E14" s="401">
        <f>'T10'!F15-'T10'!E15</f>
        <v>5.7523675493939095</v>
      </c>
      <c r="F14" s="401">
        <f>'T10'!G15-'T10'!F15</f>
        <v>6.2133850958444086</v>
      </c>
      <c r="G14" s="401">
        <f>'T10'!H15-'T10'!G15</f>
        <v>9.3926103101254839</v>
      </c>
    </row>
    <row r="15" spans="2:7" x14ac:dyDescent="0.25">
      <c r="B15" s="18">
        <v>11</v>
      </c>
      <c r="C15" s="18" t="s">
        <v>45</v>
      </c>
      <c r="D15" s="401">
        <f>'T10'!E16-'T10'!D16</f>
        <v>4.7674282462550153</v>
      </c>
      <c r="E15" s="401">
        <f>'T10'!F16-'T10'!E16</f>
        <v>5.8464264525381822</v>
      </c>
      <c r="F15" s="401">
        <f>'T10'!G16-'T10'!F16</f>
        <v>5.9871985704687134</v>
      </c>
      <c r="G15" s="401">
        <f>'T10'!H16-'T10'!G16</f>
        <v>6.0715811384317675</v>
      </c>
    </row>
    <row r="16" spans="2:7" x14ac:dyDescent="0.25">
      <c r="B16" s="18">
        <v>12</v>
      </c>
      <c r="C16" s="18" t="s">
        <v>46</v>
      </c>
      <c r="D16" s="401">
        <f>'T10'!E17-'T10'!D17</f>
        <v>5.1866107558055035</v>
      </c>
      <c r="E16" s="401">
        <f>'T10'!F17-'T10'!E17</f>
        <v>5.8619539822505473</v>
      </c>
      <c r="F16" s="401">
        <f>'T10'!G17-'T10'!F17</f>
        <v>6.0716299487102532</v>
      </c>
      <c r="G16" s="401">
        <f>'T10'!H17-'T10'!G17</f>
        <v>6.0175392745760092</v>
      </c>
    </row>
    <row r="17" spans="2:7" x14ac:dyDescent="0.25">
      <c r="B17" s="18">
        <v>13</v>
      </c>
      <c r="C17" s="18" t="s">
        <v>47</v>
      </c>
      <c r="D17" s="401">
        <f>'T10'!E18-'T10'!D18</f>
        <v>5.0376292306997854</v>
      </c>
      <c r="E17" s="401">
        <f>'T10'!F18-'T10'!E18</f>
        <v>5.4102682610650987</v>
      </c>
      <c r="F17" s="401">
        <f>'T10'!G18-'T10'!F18</f>
        <v>6.1444290791646452</v>
      </c>
      <c r="G17" s="401">
        <f>'T10'!H18-'T10'!G18</f>
        <v>6.3811783403465938</v>
      </c>
    </row>
    <row r="18" spans="2:7" x14ac:dyDescent="0.25">
      <c r="B18" s="18">
        <v>14</v>
      </c>
      <c r="C18" s="18" t="s">
        <v>48</v>
      </c>
      <c r="D18" s="401">
        <f>'T10'!E19-'T10'!D19</f>
        <v>4.9313548588564942</v>
      </c>
      <c r="E18" s="401">
        <f>'T10'!F19-'T10'!E19</f>
        <v>6.6195472512286244</v>
      </c>
      <c r="F18" s="401">
        <f>'T10'!G19-'T10'!F19</f>
        <v>3.9376645778805539</v>
      </c>
      <c r="G18" s="401">
        <f>'T10'!H19-'T10'!G19</f>
        <v>7.3335677132163255</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zoomScaleNormal="100" workbookViewId="0"/>
  </sheetViews>
  <sheetFormatPr defaultRowHeight="15" x14ac:dyDescent="0.25"/>
  <cols>
    <col min="2" max="2" width="7.42578125" customWidth="1"/>
    <col min="3" max="3" width="21.5703125" customWidth="1"/>
    <col min="4" max="7" width="14.85546875" customWidth="1"/>
  </cols>
  <sheetData>
    <row r="2" spans="2:7" x14ac:dyDescent="0.25">
      <c r="B2" s="419" t="s">
        <v>597</v>
      </c>
      <c r="C2" s="419"/>
      <c r="D2" s="419"/>
      <c r="E2" s="419"/>
      <c r="F2" s="419"/>
      <c r="G2" s="419"/>
    </row>
    <row r="4" spans="2:7" ht="25.5" x14ac:dyDescent="0.25">
      <c r="B4" s="437" t="s">
        <v>1</v>
      </c>
      <c r="C4" s="437" t="s">
        <v>2</v>
      </c>
      <c r="D4" s="17" t="s">
        <v>585</v>
      </c>
      <c r="E4" s="17" t="s">
        <v>586</v>
      </c>
      <c r="F4" s="17" t="s">
        <v>587</v>
      </c>
      <c r="G4" s="17" t="s">
        <v>622</v>
      </c>
    </row>
    <row r="5" spans="2:7" x14ac:dyDescent="0.25">
      <c r="B5" s="438"/>
      <c r="C5" s="438"/>
      <c r="D5" s="111" t="s">
        <v>401</v>
      </c>
      <c r="E5" s="111" t="s">
        <v>401</v>
      </c>
      <c r="F5" s="111" t="s">
        <v>401</v>
      </c>
      <c r="G5" s="111" t="s">
        <v>401</v>
      </c>
    </row>
    <row r="6" spans="2:7" x14ac:dyDescent="0.25">
      <c r="B6" s="34">
        <v>1</v>
      </c>
      <c r="C6" s="34" t="s">
        <v>35</v>
      </c>
      <c r="D6" s="107">
        <f>'T11'!E6-'T11'!D6</f>
        <v>4.5663536293564215</v>
      </c>
      <c r="E6" s="107">
        <f>'T11'!F6-'T11'!E6</f>
        <v>2.7067750341541039</v>
      </c>
      <c r="F6" s="107">
        <f>'T11'!G6-'T11'!F6</f>
        <v>2.9947983002962815</v>
      </c>
      <c r="G6" s="107">
        <f>'T11'!H6-'T11'!G6</f>
        <v>3.031756774686059</v>
      </c>
    </row>
    <row r="7" spans="2:7" x14ac:dyDescent="0.25">
      <c r="B7" s="34">
        <v>2</v>
      </c>
      <c r="C7" s="34" t="s">
        <v>36</v>
      </c>
      <c r="D7" s="107">
        <f>'T11'!E7-'T11'!D7</f>
        <v>0.2702240644547933</v>
      </c>
      <c r="E7" s="107">
        <f>'T11'!F7-'T11'!E7</f>
        <v>0.79283654055164732</v>
      </c>
      <c r="F7" s="107">
        <f>'T11'!G7-'T11'!F7</f>
        <v>1.0845904478475026</v>
      </c>
      <c r="G7" s="107">
        <f>'T11'!H7-'T11'!G7</f>
        <v>0.71796974350314979</v>
      </c>
    </row>
    <row r="8" spans="2:7" x14ac:dyDescent="0.25">
      <c r="B8" s="34">
        <v>3</v>
      </c>
      <c r="C8" s="34" t="s">
        <v>37</v>
      </c>
      <c r="D8" s="107">
        <f>'T11'!E8-'T11'!D8</f>
        <v>0.72189772773492855</v>
      </c>
      <c r="E8" s="107">
        <f>'T11'!F8-'T11'!E8</f>
        <v>1.0674543251132045</v>
      </c>
      <c r="F8" s="107">
        <f>'T11'!G8-'T11'!F8</f>
        <v>1.1308103673470393</v>
      </c>
      <c r="G8" s="107">
        <f>'T11'!H8-'T11'!G8</f>
        <v>1.2130903682902012</v>
      </c>
    </row>
    <row r="9" spans="2:7" x14ac:dyDescent="0.25">
      <c r="B9" s="34">
        <v>4</v>
      </c>
      <c r="C9" s="34" t="s">
        <v>38</v>
      </c>
      <c r="D9" s="107">
        <f>'T11'!E9-'T11'!D9</f>
        <v>0.55831661218617601</v>
      </c>
      <c r="E9" s="107">
        <f>'T11'!F9-'T11'!E9</f>
        <v>0.68192147490310528</v>
      </c>
      <c r="F9" s="107">
        <f>'T11'!G9-'T11'!F9</f>
        <v>0.78691378787069333</v>
      </c>
      <c r="G9" s="107">
        <f>'T11'!H9-'T11'!G9</f>
        <v>0.74249338149948585</v>
      </c>
    </row>
    <row r="10" spans="2:7" x14ac:dyDescent="0.25">
      <c r="B10" s="34">
        <v>5</v>
      </c>
      <c r="C10" s="34" t="s">
        <v>39</v>
      </c>
      <c r="D10" s="107">
        <f>'T11'!E10-'T11'!D10</f>
        <v>0.58430128596694608</v>
      </c>
      <c r="E10" s="107">
        <f>'T11'!F10-'T11'!E10</f>
        <v>0.68552461434833489</v>
      </c>
      <c r="F10" s="107">
        <f>'T11'!G10-'T11'!F10</f>
        <v>0.74883967747903846</v>
      </c>
      <c r="G10" s="107">
        <f>'T11'!H10-'T11'!G10</f>
        <v>0.73350835901894929</v>
      </c>
    </row>
    <row r="11" spans="2:7" x14ac:dyDescent="0.25">
      <c r="B11" s="34">
        <v>6</v>
      </c>
      <c r="C11" s="34" t="s">
        <v>40</v>
      </c>
      <c r="D11" s="107">
        <f>'T11'!E11-'T11'!D11</f>
        <v>0.69590781230528176</v>
      </c>
      <c r="E11" s="107">
        <f>'T11'!F11-'T11'!E11</f>
        <v>0.91720911154836848</v>
      </c>
      <c r="F11" s="107">
        <f>'T11'!G11-'T11'!F11</f>
        <v>1.1094998398779552</v>
      </c>
      <c r="G11" s="107">
        <f>'T11'!H11-'T11'!G11</f>
        <v>1.1341039311656118</v>
      </c>
    </row>
    <row r="12" spans="2:7" x14ac:dyDescent="0.25">
      <c r="B12" s="34">
        <v>7</v>
      </c>
      <c r="C12" s="34" t="s">
        <v>41</v>
      </c>
      <c r="D12" s="107">
        <f>'T11'!E12-'T11'!D12</f>
        <v>0.58404689280550226</v>
      </c>
      <c r="E12" s="107">
        <f>'T11'!F12-'T11'!E12</f>
        <v>0.63407783282316998</v>
      </c>
      <c r="F12" s="107">
        <f>'T11'!G12-'T11'!F12</f>
        <v>0.70737159304641928</v>
      </c>
      <c r="G12" s="107">
        <f>'T11'!H12-'T11'!G12</f>
        <v>0.67965024464228918</v>
      </c>
    </row>
    <row r="13" spans="2:7" x14ac:dyDescent="0.25">
      <c r="B13" s="34">
        <v>8</v>
      </c>
      <c r="C13" s="34" t="s">
        <v>42</v>
      </c>
      <c r="D13" s="107">
        <f>'T11'!E13-'T11'!D13</f>
        <v>0.53625999869293217</v>
      </c>
      <c r="E13" s="107">
        <f>'T11'!F13-'T11'!E13</f>
        <v>0.61100215342042041</v>
      </c>
      <c r="F13" s="107">
        <f>'T11'!G13-'T11'!F13</f>
        <v>0.70978793964886666</v>
      </c>
      <c r="G13" s="107">
        <f>'T11'!H13-'T11'!G13</f>
        <v>0.71198742737837151</v>
      </c>
    </row>
    <row r="14" spans="2:7" x14ac:dyDescent="0.25">
      <c r="B14" s="34">
        <v>9</v>
      </c>
      <c r="C14" s="34" t="s">
        <v>43</v>
      </c>
      <c r="D14" s="107">
        <f>'T11'!E14-'T11'!D14</f>
        <v>0.79431282466124387</v>
      </c>
      <c r="E14" s="107">
        <f>'T11'!F14-'T11'!E14</f>
        <v>0.8653883339746109</v>
      </c>
      <c r="F14" s="107">
        <f>'T11'!G14-'T11'!F14</f>
        <v>1.0454337548583137</v>
      </c>
      <c r="G14" s="107">
        <f>'T11'!H14-'T11'!G14</f>
        <v>1.0899638134246494</v>
      </c>
    </row>
    <row r="15" spans="2:7" x14ac:dyDescent="0.25">
      <c r="B15" s="34">
        <v>10</v>
      </c>
      <c r="C15" s="34" t="s">
        <v>44</v>
      </c>
      <c r="D15" s="107">
        <f>'T11'!E15-'T11'!D15</f>
        <v>0.54272310518181488</v>
      </c>
      <c r="E15" s="107">
        <f>'T11'!F15-'T11'!E15</f>
        <v>0.58420088965165196</v>
      </c>
      <c r="F15" s="107">
        <f>'T11'!G15-'T11'!F15</f>
        <v>0.74063506113493371</v>
      </c>
      <c r="G15" s="107">
        <f>'T11'!H15-'T11'!G15</f>
        <v>1.133022892689687</v>
      </c>
    </row>
    <row r="16" spans="2:7" x14ac:dyDescent="0.25">
      <c r="B16" s="34">
        <v>11</v>
      </c>
      <c r="C16" s="34" t="s">
        <v>45</v>
      </c>
      <c r="D16" s="107">
        <f>'T11'!E16-'T11'!D16</f>
        <v>0.72624800117929045</v>
      </c>
      <c r="E16" s="107">
        <f>'T11'!F16-'T11'!E16</f>
        <v>0.90056077359936282</v>
      </c>
      <c r="F16" s="107">
        <f>'T11'!G16-'T11'!F16</f>
        <v>1.0957030285896661</v>
      </c>
      <c r="G16" s="107">
        <f>'T11'!H16-'T11'!G16</f>
        <v>1.1594335647427307</v>
      </c>
    </row>
    <row r="17" spans="2:7" x14ac:dyDescent="0.25">
      <c r="B17" s="34">
        <v>12</v>
      </c>
      <c r="C17" s="34" t="s">
        <v>46</v>
      </c>
      <c r="D17" s="107">
        <f>'T11'!E17-'T11'!D17</f>
        <v>8.3906819076835504E-3</v>
      </c>
      <c r="E17" s="107">
        <f>'T11'!F17-'T11'!E17</f>
        <v>-0.12928682778622935</v>
      </c>
      <c r="F17" s="107">
        <f>'T11'!G17-'T11'!F17</f>
        <v>-0.13884874508835932</v>
      </c>
      <c r="G17" s="107">
        <f>'T11'!H17-'T11'!G17</f>
        <v>-0.25477112498978993</v>
      </c>
    </row>
    <row r="18" spans="2:7" x14ac:dyDescent="0.25">
      <c r="B18" s="34">
        <v>13</v>
      </c>
      <c r="C18" s="34" t="s">
        <v>47</v>
      </c>
      <c r="D18" s="107">
        <f>'T11'!E18-'T11'!D18</f>
        <v>0.57540742436936299</v>
      </c>
      <c r="E18" s="107">
        <f>'T11'!F18-'T11'!E18</f>
        <v>0.59026981679647683</v>
      </c>
      <c r="F18" s="107">
        <f>'T11'!G18-'T11'!F18</f>
        <v>0.81041171753649266</v>
      </c>
      <c r="G18" s="107">
        <f>'T11'!H18-'T11'!G18</f>
        <v>0.85123126997490139</v>
      </c>
    </row>
    <row r="19" spans="2:7" x14ac:dyDescent="0.25">
      <c r="B19" s="34">
        <v>14</v>
      </c>
      <c r="C19" s="34" t="s">
        <v>48</v>
      </c>
      <c r="D19" s="107">
        <f>'T11'!E19-'T11'!D19</f>
        <v>0.77558784768076094</v>
      </c>
      <c r="E19" s="107">
        <f>'T11'!F19-'T11'!E19</f>
        <v>1.0489609930239183</v>
      </c>
      <c r="F19" s="107">
        <f>'T11'!G19-'T11'!F19</f>
        <v>0.83300451140373255</v>
      </c>
      <c r="G19" s="107">
        <f>'T11'!H19-'T11'!G19</f>
        <v>1.396829544229675</v>
      </c>
    </row>
  </sheetData>
  <mergeCells count="3">
    <mergeCell ref="B2:G2"/>
    <mergeCell ref="B4:B5"/>
    <mergeCell ref="C4:C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I16"/>
  <sheetViews>
    <sheetView workbookViewId="0">
      <selection activeCell="C6" sqref="C6"/>
    </sheetView>
  </sheetViews>
  <sheetFormatPr defaultRowHeight="15" x14ac:dyDescent="0.25"/>
  <cols>
    <col min="2" max="2" width="11.28515625" customWidth="1"/>
    <col min="3" max="3" width="11.5703125" customWidth="1"/>
    <col min="4" max="6" width="11.5703125" bestFit="1" customWidth="1"/>
    <col min="7" max="7" width="11.140625" customWidth="1"/>
  </cols>
  <sheetData>
    <row r="2" spans="2:9" x14ac:dyDescent="0.25">
      <c r="B2" s="3" t="s">
        <v>596</v>
      </c>
    </row>
    <row r="3" spans="2:9" x14ac:dyDescent="0.25">
      <c r="B3" s="4"/>
      <c r="C3" s="14"/>
      <c r="D3" s="4"/>
      <c r="E3" s="4"/>
      <c r="F3" s="4"/>
    </row>
    <row r="4" spans="2:9" x14ac:dyDescent="0.25">
      <c r="B4" s="178"/>
      <c r="C4" s="38" t="s">
        <v>31</v>
      </c>
      <c r="D4" s="38" t="s">
        <v>32</v>
      </c>
      <c r="E4" s="38" t="s">
        <v>33</v>
      </c>
      <c r="F4" s="38" t="s">
        <v>412</v>
      </c>
      <c r="G4" s="38" t="s">
        <v>618</v>
      </c>
    </row>
    <row r="5" spans="2:9" x14ac:dyDescent="0.25">
      <c r="B5" s="179" t="s">
        <v>78</v>
      </c>
      <c r="C5" s="36">
        <f>((C9*C7)-C10-C12-C13-C14)/C15</f>
        <v>-1.853327994632828</v>
      </c>
      <c r="D5" s="36">
        <f>((D9*D7)-D10-D12-D13-D14)/D15</f>
        <v>-3.2036006033283271</v>
      </c>
      <c r="E5" s="241">
        <f>((E9*E7)-E10-E12-E13-E14)/E15</f>
        <v>-4.5358727154677032</v>
      </c>
      <c r="F5" s="241">
        <f>((F9*F7)-F10-F12-F13-F14)/F15</f>
        <v>-5.9485452076334351</v>
      </c>
      <c r="G5" s="241">
        <f>((G9*G7)-G10-G12-G13-G14)/G15</f>
        <v>-7.6061571202046592</v>
      </c>
    </row>
    <row r="6" spans="2:9" x14ac:dyDescent="0.25">
      <c r="B6" s="179" t="s">
        <v>79</v>
      </c>
      <c r="C6" s="36">
        <f>((C9*C8)-C11)/C16</f>
        <v>47.301861566140332</v>
      </c>
      <c r="D6" s="36">
        <f>((D9*D8)-D11)/D16</f>
        <v>52.242687115919537</v>
      </c>
      <c r="E6" s="241">
        <f>((E9*E8)-E11)/E16</f>
        <v>58.235155390940058</v>
      </c>
      <c r="F6" s="241">
        <f>((F9*F8)-F11)/F16</f>
        <v>64.604218903196696</v>
      </c>
      <c r="G6" s="241">
        <f>((G9*G8)-G11)/G16</f>
        <v>69.591790547320969</v>
      </c>
      <c r="H6" s="9"/>
      <c r="I6" s="9"/>
    </row>
    <row r="7" spans="2:9" x14ac:dyDescent="0.25">
      <c r="B7" s="179" t="s">
        <v>76</v>
      </c>
      <c r="C7" s="37">
        <f>'T13'!D10</f>
        <v>0.14830298821627588</v>
      </c>
      <c r="D7" s="37">
        <f>'T13'!E10</f>
        <v>0.15064709097467607</v>
      </c>
      <c r="E7" s="242">
        <f>'T13'!F10</f>
        <v>0.13442937493353127</v>
      </c>
      <c r="F7" s="242">
        <f>'T13'!G10</f>
        <v>0.11943919675456072</v>
      </c>
      <c r="G7" s="242">
        <f>'T13'!H10</f>
        <v>0.10652573133819385</v>
      </c>
    </row>
    <row r="8" spans="2:9" x14ac:dyDescent="0.25">
      <c r="B8" s="179" t="s">
        <v>77</v>
      </c>
      <c r="C8" s="37">
        <f>'T13'!D11</f>
        <v>0.85169701178372414</v>
      </c>
      <c r="D8" s="37">
        <f>'T13'!E11</f>
        <v>0.8493529090253239</v>
      </c>
      <c r="E8" s="242">
        <f>'T13'!F11</f>
        <v>0.86557062506646876</v>
      </c>
      <c r="F8" s="242">
        <f>'T13'!G11</f>
        <v>0.88056080324543928</v>
      </c>
      <c r="G8" s="242">
        <f>'T13'!H11</f>
        <v>0.89347426866180613</v>
      </c>
    </row>
    <row r="9" spans="2:9" x14ac:dyDescent="0.25">
      <c r="B9" s="179" t="s">
        <v>34</v>
      </c>
      <c r="C9" s="196">
        <f>'T13'!D8</f>
        <v>2631.4836569216873</v>
      </c>
      <c r="D9" s="196">
        <f>'T13'!E8</f>
        <v>2833.4608886620958</v>
      </c>
      <c r="E9" s="197">
        <f>'T13'!F8</f>
        <v>3062.5709590024871</v>
      </c>
      <c r="F9" s="197">
        <f>'T13'!G8</f>
        <v>3288.6993525016792</v>
      </c>
      <c r="G9" s="197">
        <f>'T13'!H8</f>
        <v>3475.9190488216145</v>
      </c>
    </row>
    <row r="10" spans="2:9" x14ac:dyDescent="0.25">
      <c r="B10" s="179" t="s">
        <v>80</v>
      </c>
      <c r="C10" s="197">
        <v>274.96728874315193</v>
      </c>
      <c r="D10" s="197">
        <v>313.20792838474574</v>
      </c>
      <c r="E10" s="243">
        <v>317.67337348057549</v>
      </c>
      <c r="F10" s="243">
        <v>343.22449301876679</v>
      </c>
      <c r="G10" s="243">
        <v>444.98766498082716</v>
      </c>
    </row>
    <row r="11" spans="2:9" x14ac:dyDescent="0.25">
      <c r="B11" s="179" t="s">
        <v>81</v>
      </c>
      <c r="C11" s="197">
        <v>-14.331797656046701</v>
      </c>
      <c r="D11" s="197">
        <v>-19.019714397513546</v>
      </c>
      <c r="E11" s="243">
        <v>5.2483498837906968</v>
      </c>
      <c r="F11" s="243">
        <v>-20.980740007695672</v>
      </c>
      <c r="G11" s="243">
        <v>-23.898590839490847</v>
      </c>
    </row>
    <row r="12" spans="2:9" x14ac:dyDescent="0.25">
      <c r="B12" s="179" t="s">
        <v>82</v>
      </c>
      <c r="C12" s="197">
        <v>208.46816305662131</v>
      </c>
      <c r="D12" s="197">
        <v>293.90104300000002</v>
      </c>
      <c r="E12" s="243">
        <v>365.81949564539377</v>
      </c>
      <c r="F12" s="243">
        <v>444.95326215751248</v>
      </c>
      <c r="G12" s="243">
        <v>480.35314373067013</v>
      </c>
    </row>
    <row r="13" spans="2:9" x14ac:dyDescent="0.25">
      <c r="B13" s="179" t="s">
        <v>92</v>
      </c>
      <c r="C13" s="197">
        <v>14.605960191185485</v>
      </c>
      <c r="D13" s="197">
        <v>16.877452513783155</v>
      </c>
      <c r="E13" s="243">
        <v>15.978597832491145</v>
      </c>
      <c r="F13" s="243">
        <v>21.236999628995289</v>
      </c>
      <c r="G13" s="243">
        <v>17.070670201951401</v>
      </c>
    </row>
    <row r="14" spans="2:9" x14ac:dyDescent="0.25">
      <c r="B14" s="179" t="s">
        <v>93</v>
      </c>
      <c r="C14" s="197">
        <v>17.50045021</v>
      </c>
      <c r="D14" s="197">
        <v>16.977773468180001</v>
      </c>
      <c r="E14" s="243">
        <v>15.88003590282</v>
      </c>
      <c r="F14" s="243">
        <v>18.966839111919999</v>
      </c>
      <c r="G14" s="243">
        <v>19.968139689240001</v>
      </c>
    </row>
    <row r="15" spans="2:9" x14ac:dyDescent="0.25">
      <c r="B15" s="179" t="s">
        <v>83</v>
      </c>
      <c r="C15" s="198">
        <f>'T12'!C7</f>
        <v>67.599999999999994</v>
      </c>
      <c r="D15" s="198">
        <f>'T12'!D7</f>
        <v>66.834660000000014</v>
      </c>
      <c r="E15" s="244">
        <f>'T12'!E7</f>
        <v>66.94456000000001</v>
      </c>
      <c r="F15" s="198">
        <f>'T12'!F7</f>
        <v>73.224960000000024</v>
      </c>
      <c r="G15" s="198">
        <f>'T12'!G7</f>
        <v>77.845460000000017</v>
      </c>
    </row>
    <row r="16" spans="2:9" x14ac:dyDescent="0.25">
      <c r="B16" s="179" t="s">
        <v>84</v>
      </c>
      <c r="C16" s="198">
        <f>'T16'!C5</f>
        <v>47.684350893042456</v>
      </c>
      <c r="D16" s="198">
        <f>'T16'!D5</f>
        <v>46.43</v>
      </c>
      <c r="E16" s="198">
        <f>'T16'!E5</f>
        <v>45.43</v>
      </c>
      <c r="F16" s="198">
        <f>'T16'!F5</f>
        <v>45.15</v>
      </c>
      <c r="G16" s="198">
        <f>'T16'!G5</f>
        <v>44.97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 min="5" max="5" width="7.5703125" bestFit="1" customWidth="1"/>
    <col min="6" max="6" width="10" customWidth="1"/>
    <col min="7" max="7" width="11.7109375" customWidth="1"/>
  </cols>
  <sheetData>
    <row r="2" spans="2:7" x14ac:dyDescent="0.25">
      <c r="B2" s="3" t="s">
        <v>693</v>
      </c>
    </row>
    <row r="5" spans="2:7" ht="24" customHeight="1" x14ac:dyDescent="0.25">
      <c r="B5" s="443" t="s">
        <v>442</v>
      </c>
      <c r="C5" s="442"/>
      <c r="D5" s="284" t="s">
        <v>687</v>
      </c>
      <c r="E5" s="284" t="s">
        <v>684</v>
      </c>
      <c r="F5" s="284" t="s">
        <v>685</v>
      </c>
      <c r="G5" s="284" t="s">
        <v>688</v>
      </c>
    </row>
    <row r="6" spans="2:7" x14ac:dyDescent="0.25">
      <c r="B6" s="52" t="s">
        <v>1</v>
      </c>
      <c r="C6" s="52" t="s">
        <v>2</v>
      </c>
      <c r="D6" s="284" t="s">
        <v>64</v>
      </c>
      <c r="E6" s="284" t="s">
        <v>64</v>
      </c>
      <c r="F6" s="284" t="s">
        <v>64</v>
      </c>
      <c r="G6" s="284" t="s">
        <v>64</v>
      </c>
    </row>
    <row r="7" spans="2:7" x14ac:dyDescent="0.25">
      <c r="B7" s="282">
        <v>1</v>
      </c>
      <c r="C7" s="283" t="s">
        <v>3</v>
      </c>
      <c r="D7" s="285">
        <v>29.147945507545785</v>
      </c>
      <c r="E7" s="285">
        <v>29.93143987761453</v>
      </c>
      <c r="F7" s="286">
        <v>28.267357609026703</v>
      </c>
      <c r="G7" s="286">
        <v>29.141049170479889</v>
      </c>
    </row>
    <row r="8" spans="2:7" x14ac:dyDescent="0.25">
      <c r="B8" s="282">
        <v>2</v>
      </c>
      <c r="C8" s="283" t="s">
        <v>4</v>
      </c>
      <c r="D8" s="285">
        <v>24.362019701734901</v>
      </c>
      <c r="E8" s="285">
        <v>25.10860283160671</v>
      </c>
      <c r="F8" s="286">
        <v>23.500838818473436</v>
      </c>
      <c r="G8" s="286">
        <v>24.356393582849144</v>
      </c>
    </row>
    <row r="9" spans="2:7" x14ac:dyDescent="0.25">
      <c r="B9" s="282">
        <v>3</v>
      </c>
      <c r="C9" s="283" t="s">
        <v>5</v>
      </c>
      <c r="D9" s="285">
        <v>27.605157695880919</v>
      </c>
      <c r="E9" s="285">
        <v>28.2818432584127</v>
      </c>
      <c r="F9" s="286">
        <v>26.749443718786626</v>
      </c>
      <c r="G9" s="286">
        <v>27.598820568391574</v>
      </c>
    </row>
    <row r="10" spans="2:7" x14ac:dyDescent="0.25">
      <c r="B10" s="282">
        <v>4</v>
      </c>
      <c r="C10" s="283" t="s">
        <v>6</v>
      </c>
      <c r="D10" s="285">
        <v>33.174128062166801</v>
      </c>
      <c r="E10" s="285">
        <v>33.873182436210406</v>
      </c>
      <c r="F10" s="286">
        <v>32.321335930270976</v>
      </c>
      <c r="G10" s="286">
        <v>33.167888712814509</v>
      </c>
    </row>
    <row r="11" spans="2:7" x14ac:dyDescent="0.25">
      <c r="B11" s="282">
        <v>5</v>
      </c>
      <c r="C11" s="283" t="s">
        <v>7</v>
      </c>
      <c r="D11" s="285">
        <v>26.768909078834376</v>
      </c>
      <c r="E11" s="285">
        <v>27.49412649970639</v>
      </c>
      <c r="F11" s="286">
        <v>25.942900206909592</v>
      </c>
      <c r="G11" s="286">
        <v>26.762953466844195</v>
      </c>
    </row>
    <row r="12" spans="2:7" x14ac:dyDescent="0.25">
      <c r="B12" s="282">
        <v>6</v>
      </c>
      <c r="C12" s="283" t="s">
        <v>8</v>
      </c>
      <c r="D12" s="285">
        <v>26.932209346754576</v>
      </c>
      <c r="E12" s="285">
        <v>27.681512321249819</v>
      </c>
      <c r="F12" s="286">
        <v>26.189529179526545</v>
      </c>
      <c r="G12" s="286">
        <v>26.925366773559119</v>
      </c>
    </row>
    <row r="13" spans="2:7" x14ac:dyDescent="0.25">
      <c r="B13" s="282">
        <v>7</v>
      </c>
      <c r="C13" s="283" t="s">
        <v>9</v>
      </c>
      <c r="D13" s="285">
        <v>33.410024952175732</v>
      </c>
      <c r="E13" s="285">
        <v>34.228863833527797</v>
      </c>
      <c r="F13" s="286">
        <v>32.79938947777817</v>
      </c>
      <c r="G13" s="286">
        <v>33.403233319584437</v>
      </c>
    </row>
    <row r="14" spans="2:7" x14ac:dyDescent="0.25">
      <c r="B14" s="282">
        <v>8</v>
      </c>
      <c r="C14" s="283" t="s">
        <v>10</v>
      </c>
      <c r="D14" s="285">
        <v>23.328749759600914</v>
      </c>
      <c r="E14" s="285">
        <v>24.024535798333012</v>
      </c>
      <c r="F14" s="286">
        <v>22.584331311585206</v>
      </c>
      <c r="G14" s="286">
        <v>23.320261367570488</v>
      </c>
    </row>
    <row r="15" spans="2:7" x14ac:dyDescent="0.25">
      <c r="B15" s="282">
        <v>9</v>
      </c>
      <c r="C15" s="283" t="s">
        <v>11</v>
      </c>
      <c r="D15" s="285">
        <v>16.811202780075675</v>
      </c>
      <c r="E15" s="285">
        <v>17.316313428098354</v>
      </c>
      <c r="F15" s="286">
        <v>15.799005421972083</v>
      </c>
      <c r="G15" s="286">
        <v>16.803401308085348</v>
      </c>
    </row>
    <row r="16" spans="2:7" x14ac:dyDescent="0.25">
      <c r="B16" s="282">
        <v>10</v>
      </c>
      <c r="C16" s="283" t="s">
        <v>407</v>
      </c>
      <c r="D16" s="285">
        <v>19.827458785182646</v>
      </c>
      <c r="E16" s="285">
        <v>20.616356037988368</v>
      </c>
      <c r="F16" s="286">
        <v>19.364724721590431</v>
      </c>
      <c r="G16" s="286">
        <v>19.819487637923125</v>
      </c>
    </row>
    <row r="17" spans="2:7" x14ac:dyDescent="0.25">
      <c r="B17" s="282">
        <v>11</v>
      </c>
      <c r="C17" s="283" t="s">
        <v>12</v>
      </c>
      <c r="D17" s="285">
        <v>14.928039285044091</v>
      </c>
      <c r="E17" s="285">
        <v>15.517609875392532</v>
      </c>
      <c r="F17" s="286">
        <v>14.876255833358922</v>
      </c>
      <c r="G17" s="286">
        <v>14.925560437777522</v>
      </c>
    </row>
    <row r="18" spans="2:7" x14ac:dyDescent="0.25">
      <c r="B18" s="282">
        <v>12</v>
      </c>
      <c r="C18" s="283" t="s">
        <v>13</v>
      </c>
      <c r="D18" s="285">
        <v>10.123323085538695</v>
      </c>
      <c r="E18" s="285">
        <v>10.791508974081657</v>
      </c>
      <c r="F18" s="286">
        <v>9.783602877832255</v>
      </c>
      <c r="G18" s="286">
        <v>10.123038010331767</v>
      </c>
    </row>
    <row r="19" spans="2:7" x14ac:dyDescent="0.25">
      <c r="B19" s="282">
        <v>13</v>
      </c>
      <c r="C19" s="283" t="s">
        <v>14</v>
      </c>
      <c r="D19" s="285">
        <v>6.6310879930972515</v>
      </c>
      <c r="E19" s="285">
        <v>6.6522605007356272</v>
      </c>
      <c r="F19" s="286">
        <v>6.9364338796985905</v>
      </c>
      <c r="G19" s="286">
        <v>6.6333792409358363</v>
      </c>
    </row>
    <row r="20" spans="2:7" x14ac:dyDescent="0.25">
      <c r="B20" s="282">
        <v>14</v>
      </c>
      <c r="C20" s="283" t="s">
        <v>15</v>
      </c>
      <c r="D20" s="285">
        <v>3.103534909925767</v>
      </c>
      <c r="E20" s="285">
        <v>4.021376861481853</v>
      </c>
      <c r="F20" s="286">
        <v>3.0072092160772486</v>
      </c>
      <c r="G20" s="286">
        <v>3.1089855810360509</v>
      </c>
    </row>
    <row r="21" spans="2:7" x14ac:dyDescent="0.25">
      <c r="B21" s="282">
        <v>15</v>
      </c>
      <c r="C21" s="283" t="s">
        <v>16</v>
      </c>
      <c r="D21" s="285">
        <v>1.6808891090070293</v>
      </c>
      <c r="E21" s="285">
        <v>1.681183354190126</v>
      </c>
      <c r="F21" s="286">
        <v>1.8584587636828513</v>
      </c>
      <c r="G21" s="286">
        <v>1.6873904479513522</v>
      </c>
    </row>
    <row r="22" spans="2:7" x14ac:dyDescent="0.25">
      <c r="B22" s="282">
        <v>16</v>
      </c>
      <c r="C22" s="283" t="s">
        <v>17</v>
      </c>
      <c r="D22" s="285">
        <v>-0.57129484706502209</v>
      </c>
      <c r="E22" s="285">
        <v>-0.34230288339565407</v>
      </c>
      <c r="F22" s="286">
        <v>-0.10383970153466882</v>
      </c>
      <c r="G22" s="286">
        <v>-0.56363985320141463</v>
      </c>
    </row>
    <row r="23" spans="2:7" x14ac:dyDescent="0.25">
      <c r="B23" s="282">
        <v>17</v>
      </c>
      <c r="C23" s="283" t="s">
        <v>18</v>
      </c>
      <c r="D23" s="285">
        <v>-1.6511230051355505</v>
      </c>
      <c r="E23" s="285">
        <v>-1.614747242672038</v>
      </c>
      <c r="F23" s="286">
        <v>-1.2903035686774378</v>
      </c>
      <c r="G23" s="286">
        <v>-1.6442767560099052</v>
      </c>
    </row>
    <row r="24" spans="2:7" x14ac:dyDescent="0.25">
      <c r="B24" s="282">
        <v>18</v>
      </c>
      <c r="C24" s="283" t="s">
        <v>19</v>
      </c>
      <c r="D24" s="285">
        <v>-2.1997402294803043</v>
      </c>
      <c r="E24" s="285">
        <v>-2.0893325366813564</v>
      </c>
      <c r="F24" s="286">
        <v>-1.8782851209969949</v>
      </c>
      <c r="G24" s="286">
        <v>-2.1790750753003927</v>
      </c>
    </row>
    <row r="25" spans="2:7" x14ac:dyDescent="0.25">
      <c r="B25" s="282">
        <v>19</v>
      </c>
      <c r="C25" s="283" t="s">
        <v>20</v>
      </c>
      <c r="D25" s="285">
        <v>0.37274365106417617</v>
      </c>
      <c r="E25" s="285">
        <v>1.0390974867500935</v>
      </c>
      <c r="F25" s="286">
        <v>0.22950798739691036</v>
      </c>
      <c r="G25" s="286">
        <v>0.38279485184783191</v>
      </c>
    </row>
    <row r="26" spans="2:7" x14ac:dyDescent="0.25">
      <c r="B26" s="282">
        <v>20</v>
      </c>
      <c r="C26" s="283" t="s">
        <v>21</v>
      </c>
      <c r="D26" s="285">
        <v>2.8009382620189949</v>
      </c>
      <c r="E26" s="285">
        <v>1.3686822145670963</v>
      </c>
      <c r="F26" s="286">
        <v>2.4521589212240422</v>
      </c>
      <c r="G26" s="286">
        <v>2.8083500326731894</v>
      </c>
    </row>
    <row r="27" spans="2:7" x14ac:dyDescent="0.25">
      <c r="B27" s="282">
        <v>21</v>
      </c>
      <c r="C27" s="283" t="s">
        <v>22</v>
      </c>
      <c r="D27" s="285">
        <v>-0.22976853586474499</v>
      </c>
      <c r="E27" s="285">
        <v>-1.7164157202360495</v>
      </c>
      <c r="F27" s="286">
        <v>-0.70087936046313626</v>
      </c>
      <c r="G27" s="286">
        <v>-0.22237541861117371</v>
      </c>
    </row>
    <row r="28" spans="2:7" x14ac:dyDescent="0.25">
      <c r="B28" s="282">
        <v>22</v>
      </c>
      <c r="C28" s="283" t="s">
        <v>23</v>
      </c>
      <c r="D28" s="285">
        <v>-4.7000249561689529</v>
      </c>
      <c r="E28" s="285">
        <v>-6.2959083292654325</v>
      </c>
      <c r="F28" s="286">
        <v>-5.3081453619087835</v>
      </c>
      <c r="G28" s="286">
        <v>-4.6927807663748098</v>
      </c>
    </row>
    <row r="29" spans="2:7" x14ac:dyDescent="0.25">
      <c r="B29" s="282">
        <v>23</v>
      </c>
      <c r="C29" s="283" t="s">
        <v>24</v>
      </c>
      <c r="D29" s="285">
        <v>-13.472740759015609</v>
      </c>
      <c r="E29" s="285">
        <v>-13.516694776422133</v>
      </c>
      <c r="F29" s="286">
        <v>-13.093331974852765</v>
      </c>
      <c r="G29" s="286">
        <v>-13.465879007865885</v>
      </c>
    </row>
    <row r="30" spans="2:7" x14ac:dyDescent="0.25">
      <c r="B30" s="282">
        <v>24</v>
      </c>
      <c r="C30" s="283" t="s">
        <v>25</v>
      </c>
      <c r="D30" s="285">
        <v>-5.1378039177008237</v>
      </c>
      <c r="E30" s="285">
        <v>-5.4095911254567826</v>
      </c>
      <c r="F30" s="286">
        <v>-5.0017725748897348</v>
      </c>
      <c r="G30" s="286">
        <v>-5.129933991873294</v>
      </c>
    </row>
    <row r="31" spans="2:7" x14ac:dyDescent="0.25">
      <c r="B31" s="282">
        <v>25</v>
      </c>
      <c r="C31" s="283" t="s">
        <v>26</v>
      </c>
      <c r="D31" s="285">
        <v>-6.5895326103442073</v>
      </c>
      <c r="E31" s="285">
        <v>-6.7320830379378087</v>
      </c>
      <c r="F31" s="286">
        <v>-6.2382990165341656</v>
      </c>
      <c r="G31" s="286">
        <v>-6.5812795609334476</v>
      </c>
    </row>
    <row r="32" spans="2:7" x14ac:dyDescent="0.25">
      <c r="B32" s="282">
        <v>26</v>
      </c>
      <c r="C32" s="283" t="s">
        <v>27</v>
      </c>
      <c r="D32" s="285">
        <v>-7.1465164801989403</v>
      </c>
      <c r="E32" s="285">
        <v>-9.0812459043471545</v>
      </c>
      <c r="F32" s="286">
        <v>-8.3629899840946571</v>
      </c>
      <c r="G32" s="286">
        <v>-7.140089236023381</v>
      </c>
    </row>
    <row r="33" spans="2:7" x14ac:dyDescent="0.25">
      <c r="B33" s="282">
        <v>27</v>
      </c>
      <c r="C33" s="283" t="s">
        <v>28</v>
      </c>
      <c r="D33" s="285">
        <v>-6.9878244168986345</v>
      </c>
      <c r="E33" s="285">
        <v>-10.304118732116784</v>
      </c>
      <c r="F33" s="286">
        <v>-9.5388358670140256</v>
      </c>
      <c r="G33" s="286">
        <v>-6.9805411636894714</v>
      </c>
    </row>
  </sheetData>
  <mergeCells count="1">
    <mergeCell ref="B5:C5"/>
  </mergeCells>
  <conditionalFormatting sqref="D7:G33">
    <cfRule type="cellIs" dxfId="47" priority="1" operator="equal">
      <formula>0</formula>
    </cfRule>
  </conditionalFormatting>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 min="6" max="6" width="10.42578125" customWidth="1"/>
    <col min="7" max="7" width="11.5703125" customWidth="1"/>
  </cols>
  <sheetData>
    <row r="2" spans="2:7" x14ac:dyDescent="0.25">
      <c r="B2" s="3" t="s">
        <v>705</v>
      </c>
    </row>
    <row r="5" spans="2:7" ht="25.5" x14ac:dyDescent="0.25">
      <c r="B5" s="443" t="s">
        <v>443</v>
      </c>
      <c r="C5" s="442"/>
      <c r="D5" s="284" t="s">
        <v>687</v>
      </c>
      <c r="E5" s="284" t="s">
        <v>684</v>
      </c>
      <c r="F5" s="284" t="s">
        <v>685</v>
      </c>
      <c r="G5" s="284" t="s">
        <v>688</v>
      </c>
    </row>
    <row r="6" spans="2:7" x14ac:dyDescent="0.25">
      <c r="B6" s="52" t="s">
        <v>1</v>
      </c>
      <c r="C6" s="52" t="s">
        <v>2</v>
      </c>
      <c r="D6" s="284" t="s">
        <v>64</v>
      </c>
      <c r="E6" s="284" t="s">
        <v>64</v>
      </c>
      <c r="F6" s="284" t="s">
        <v>64</v>
      </c>
      <c r="G6" s="284" t="s">
        <v>64</v>
      </c>
    </row>
    <row r="7" spans="2:7" x14ac:dyDescent="0.25">
      <c r="B7" s="282">
        <v>1</v>
      </c>
      <c r="C7" s="283" t="s">
        <v>3</v>
      </c>
      <c r="D7" s="285">
        <v>22.143830428124858</v>
      </c>
      <c r="E7" s="285">
        <v>22.77879635029317</v>
      </c>
      <c r="F7" s="285">
        <v>21.67450086451942</v>
      </c>
      <c r="G7" s="285">
        <v>22.138432589235585</v>
      </c>
    </row>
    <row r="8" spans="2:7" x14ac:dyDescent="0.25">
      <c r="B8" s="282">
        <v>2</v>
      </c>
      <c r="C8" s="283" t="s">
        <v>4</v>
      </c>
      <c r="D8" s="285">
        <v>19.215475563747866</v>
      </c>
      <c r="E8" s="285">
        <v>19.833161663930298</v>
      </c>
      <c r="F8" s="285">
        <v>18.758549935749606</v>
      </c>
      <c r="G8" s="285">
        <v>19.210712833948683</v>
      </c>
    </row>
    <row r="9" spans="2:7" x14ac:dyDescent="0.25">
      <c r="B9" s="282">
        <v>3</v>
      </c>
      <c r="C9" s="283" t="s">
        <v>5</v>
      </c>
      <c r="D9" s="285">
        <v>21.473525154578368</v>
      </c>
      <c r="E9" s="285">
        <v>22.03015791451088</v>
      </c>
      <c r="F9" s="285">
        <v>21.019211881676821</v>
      </c>
      <c r="G9" s="285">
        <v>21.468516876871966</v>
      </c>
    </row>
    <row r="10" spans="2:7" x14ac:dyDescent="0.25">
      <c r="B10" s="282">
        <v>4</v>
      </c>
      <c r="C10" s="283" t="s">
        <v>6</v>
      </c>
      <c r="D10" s="285">
        <v>27.03477989801442</v>
      </c>
      <c r="E10" s="285">
        <v>27.613617702108002</v>
      </c>
      <c r="F10" s="285">
        <v>26.58310194409599</v>
      </c>
      <c r="G10" s="285">
        <v>27.029869398445072</v>
      </c>
    </row>
    <row r="11" spans="2:7" x14ac:dyDescent="0.25">
      <c r="B11" s="282">
        <v>5</v>
      </c>
      <c r="C11" s="283" t="s">
        <v>7</v>
      </c>
      <c r="D11" s="285">
        <v>19.525095450419723</v>
      </c>
      <c r="E11" s="285">
        <v>20.103025936970816</v>
      </c>
      <c r="F11" s="285">
        <v>19.084788177324555</v>
      </c>
      <c r="G11" s="285">
        <v>19.520378625832571</v>
      </c>
    </row>
    <row r="12" spans="2:7" x14ac:dyDescent="0.25">
      <c r="B12" s="282">
        <v>6</v>
      </c>
      <c r="C12" s="283" t="s">
        <v>8</v>
      </c>
      <c r="D12" s="285">
        <v>19.538666721767225</v>
      </c>
      <c r="E12" s="285">
        <v>20.11695827536677</v>
      </c>
      <c r="F12" s="285">
        <v>19.136140441915661</v>
      </c>
      <c r="G12" s="285">
        <v>19.533232757220809</v>
      </c>
    </row>
    <row r="13" spans="2:7" x14ac:dyDescent="0.25">
      <c r="B13" s="282">
        <v>7</v>
      </c>
      <c r="C13" s="283" t="s">
        <v>9</v>
      </c>
      <c r="D13" s="285">
        <v>27.281092454471043</v>
      </c>
      <c r="E13" s="285">
        <v>27.911805790734327</v>
      </c>
      <c r="F13" s="285">
        <v>26.98224263988012</v>
      </c>
      <c r="G13" s="285">
        <v>27.276017849795601</v>
      </c>
    </row>
    <row r="14" spans="2:7" x14ac:dyDescent="0.25">
      <c r="B14" s="282">
        <v>8</v>
      </c>
      <c r="C14" s="283" t="s">
        <v>10</v>
      </c>
      <c r="D14" s="285">
        <v>16.90455516644176</v>
      </c>
      <c r="E14" s="285">
        <v>17.423048985255306</v>
      </c>
      <c r="F14" s="285">
        <v>16.488495690379363</v>
      </c>
      <c r="G14" s="285">
        <v>16.89778380232719</v>
      </c>
    </row>
    <row r="15" spans="2:7" x14ac:dyDescent="0.25">
      <c r="B15" s="282">
        <v>9</v>
      </c>
      <c r="C15" s="283" t="s">
        <v>11</v>
      </c>
      <c r="D15" s="285">
        <v>13.117919887434924</v>
      </c>
      <c r="E15" s="285">
        <v>13.527017701761975</v>
      </c>
      <c r="F15" s="285">
        <v>12.603053240701524</v>
      </c>
      <c r="G15" s="285">
        <v>13.111656366178886</v>
      </c>
    </row>
    <row r="16" spans="2:7" x14ac:dyDescent="0.25">
      <c r="B16" s="282">
        <v>10</v>
      </c>
      <c r="C16" s="283" t="s">
        <v>407</v>
      </c>
      <c r="D16" s="285">
        <v>14.624114551779128</v>
      </c>
      <c r="E16" s="285">
        <v>15.17260469695101</v>
      </c>
      <c r="F16" s="285">
        <v>14.314973123857445</v>
      </c>
      <c r="G16" s="285">
        <v>14.617728926039158</v>
      </c>
    </row>
    <row r="17" spans="2:7" x14ac:dyDescent="0.25">
      <c r="B17" s="282">
        <v>11</v>
      </c>
      <c r="C17" s="283" t="s">
        <v>12</v>
      </c>
      <c r="D17" s="285">
        <v>9.0871550091467466</v>
      </c>
      <c r="E17" s="285">
        <v>9.5859458395794785</v>
      </c>
      <c r="F17" s="285">
        <v>8.9021521126356653</v>
      </c>
      <c r="G17" s="285">
        <v>9.0862616833997158</v>
      </c>
    </row>
    <row r="18" spans="2:7" x14ac:dyDescent="0.25">
      <c r="B18" s="282">
        <v>12</v>
      </c>
      <c r="C18" s="283" t="s">
        <v>13</v>
      </c>
      <c r="D18" s="285">
        <v>6.8399917638429812</v>
      </c>
      <c r="E18" s="285">
        <v>7.1182891127365853</v>
      </c>
      <c r="F18" s="285">
        <v>6.5616568782570255</v>
      </c>
      <c r="G18" s="285">
        <v>6.84034719118055</v>
      </c>
    </row>
    <row r="19" spans="2:7" x14ac:dyDescent="0.25">
      <c r="B19" s="282">
        <v>13</v>
      </c>
      <c r="C19" s="283" t="s">
        <v>14</v>
      </c>
      <c r="D19" s="285">
        <v>2.2117331600796217</v>
      </c>
      <c r="E19" s="285">
        <v>2.1816165317809002</v>
      </c>
      <c r="F19" s="285">
        <v>2.1294668048024676</v>
      </c>
      <c r="G19" s="285">
        <v>2.2143589880820675</v>
      </c>
    </row>
    <row r="20" spans="2:7" x14ac:dyDescent="0.25">
      <c r="B20" s="282">
        <v>14</v>
      </c>
      <c r="C20" s="283" t="s">
        <v>15</v>
      </c>
      <c r="D20" s="285">
        <v>0.87908417337849842</v>
      </c>
      <c r="E20" s="285">
        <v>1.0915495987675143</v>
      </c>
      <c r="F20" s="285">
        <v>0.69389856304674602</v>
      </c>
      <c r="G20" s="285">
        <v>0.88486942465264562</v>
      </c>
    </row>
    <row r="21" spans="2:7" x14ac:dyDescent="0.25">
      <c r="B21" s="282">
        <v>15</v>
      </c>
      <c r="C21" s="283" t="s">
        <v>16</v>
      </c>
      <c r="D21" s="285">
        <v>-2.7946853691593261</v>
      </c>
      <c r="E21" s="285">
        <v>-2.7370451270754441</v>
      </c>
      <c r="F21" s="285">
        <v>-2.9003818254900446</v>
      </c>
      <c r="G21" s="285">
        <v>-2.7883099090538881</v>
      </c>
    </row>
    <row r="22" spans="2:7" x14ac:dyDescent="0.25">
      <c r="B22" s="282">
        <v>16</v>
      </c>
      <c r="C22" s="283" t="s">
        <v>17</v>
      </c>
      <c r="D22" s="285">
        <v>-3.4730006256570003</v>
      </c>
      <c r="E22" s="285">
        <v>-3.5062297753887566</v>
      </c>
      <c r="F22" s="285">
        <v>-3.4573066991039547</v>
      </c>
      <c r="G22" s="285">
        <v>-3.4659758891800911</v>
      </c>
    </row>
    <row r="23" spans="2:7" x14ac:dyDescent="0.25">
      <c r="B23" s="282">
        <v>17</v>
      </c>
      <c r="C23" s="283" t="s">
        <v>18</v>
      </c>
      <c r="D23" s="285">
        <v>-3.1575401920178594</v>
      </c>
      <c r="E23" s="285">
        <v>-3.3609357522616099</v>
      </c>
      <c r="F23" s="285">
        <v>-3.1727151228512431</v>
      </c>
      <c r="G23" s="285">
        <v>-3.15091982790993</v>
      </c>
    </row>
    <row r="24" spans="2:7" x14ac:dyDescent="0.25">
      <c r="B24" s="282">
        <v>18</v>
      </c>
      <c r="C24" s="283" t="s">
        <v>19</v>
      </c>
      <c r="D24" s="285">
        <v>-3.0748359131482781</v>
      </c>
      <c r="E24" s="285">
        <v>-3.1983875362336041</v>
      </c>
      <c r="F24" s="285">
        <v>-3.0297076040902713</v>
      </c>
      <c r="G24" s="285">
        <v>-3.0613060965132162</v>
      </c>
    </row>
    <row r="25" spans="2:7" x14ac:dyDescent="0.25">
      <c r="B25" s="282">
        <v>19</v>
      </c>
      <c r="C25" s="283" t="s">
        <v>20</v>
      </c>
      <c r="D25" s="285">
        <v>-3.7548796627609002</v>
      </c>
      <c r="E25" s="285">
        <v>-3.5776414855404051</v>
      </c>
      <c r="F25" s="285">
        <v>-3.5537532791391122</v>
      </c>
      <c r="G25" s="285">
        <v>-3.7466568228239678</v>
      </c>
    </row>
    <row r="26" spans="2:7" x14ac:dyDescent="0.25">
      <c r="B26" s="282">
        <v>20</v>
      </c>
      <c r="C26" s="283" t="s">
        <v>21</v>
      </c>
      <c r="D26" s="285">
        <v>-4.7511409657236943</v>
      </c>
      <c r="E26" s="285">
        <v>-5.1211412231471005</v>
      </c>
      <c r="F26" s="285">
        <v>-4.7967618418720619</v>
      </c>
      <c r="G26" s="285">
        <v>-4.7442378408514898</v>
      </c>
    </row>
    <row r="27" spans="2:7" x14ac:dyDescent="0.25">
      <c r="B27" s="282">
        <v>21</v>
      </c>
      <c r="C27" s="283" t="s">
        <v>22</v>
      </c>
      <c r="D27" s="285">
        <v>-4.7703102764210215</v>
      </c>
      <c r="E27" s="285">
        <v>-5.1209254996613129</v>
      </c>
      <c r="F27" s="285">
        <v>-4.8474228766136251</v>
      </c>
      <c r="G27" s="285">
        <v>-4.7634164782491286</v>
      </c>
    </row>
    <row r="28" spans="2:7" x14ac:dyDescent="0.25">
      <c r="B28" s="282">
        <v>22</v>
      </c>
      <c r="C28" s="283" t="s">
        <v>23</v>
      </c>
      <c r="D28" s="285">
        <v>-8.7933155540088812</v>
      </c>
      <c r="E28" s="285">
        <v>-9.3422328551725506</v>
      </c>
      <c r="F28" s="285">
        <v>-9.0196005559672052</v>
      </c>
      <c r="G28" s="285">
        <v>-8.7868090875833982</v>
      </c>
    </row>
    <row r="29" spans="2:7" x14ac:dyDescent="0.25">
      <c r="B29" s="282">
        <v>23</v>
      </c>
      <c r="C29" s="283" t="s">
        <v>24</v>
      </c>
      <c r="D29" s="285">
        <v>-8.6048661827923016</v>
      </c>
      <c r="E29" s="285">
        <v>-8.6624114448321858</v>
      </c>
      <c r="F29" s="285">
        <v>-8.4791659367074885</v>
      </c>
      <c r="G29" s="285">
        <v>-8.5987421550112408</v>
      </c>
    </row>
    <row r="30" spans="2:7" x14ac:dyDescent="0.25">
      <c r="B30" s="282">
        <v>24</v>
      </c>
      <c r="C30" s="283" t="s">
        <v>25</v>
      </c>
      <c r="D30" s="285">
        <v>-2.1132700797777924</v>
      </c>
      <c r="E30" s="285">
        <v>-2.3054636127774804</v>
      </c>
      <c r="F30" s="285">
        <v>-2.134035838369567</v>
      </c>
      <c r="G30" s="285">
        <v>-2.106137877318921</v>
      </c>
    </row>
    <row r="31" spans="2:7" x14ac:dyDescent="0.25">
      <c r="B31" s="282">
        <v>25</v>
      </c>
      <c r="C31" s="283" t="s">
        <v>26</v>
      </c>
      <c r="D31" s="285">
        <v>-4.1413240730634158</v>
      </c>
      <c r="E31" s="285">
        <v>-4.2637819801502834</v>
      </c>
      <c r="F31" s="285">
        <v>-4.095789271315148</v>
      </c>
      <c r="G31" s="285">
        <v>-4.1340003088129302</v>
      </c>
    </row>
    <row r="32" spans="2:7" x14ac:dyDescent="0.25">
      <c r="B32" s="282">
        <v>26</v>
      </c>
      <c r="C32" s="283" t="s">
        <v>27</v>
      </c>
      <c r="D32" s="285">
        <v>-4.5918493344367226</v>
      </c>
      <c r="E32" s="285">
        <v>-5.0484220089490499</v>
      </c>
      <c r="F32" s="285">
        <v>-4.8611109084241129</v>
      </c>
      <c r="G32" s="285">
        <v>-4.5854384728038386</v>
      </c>
    </row>
    <row r="33" spans="2:7" x14ac:dyDescent="0.25">
      <c r="B33" s="282">
        <v>27</v>
      </c>
      <c r="C33" s="283" t="s">
        <v>28</v>
      </c>
      <c r="D33" s="285">
        <v>-5.1966535729140437</v>
      </c>
      <c r="E33" s="285">
        <v>-5.9481748598730517</v>
      </c>
      <c r="F33" s="285">
        <v>-5.765901916537282</v>
      </c>
      <c r="G33" s="285">
        <v>-5.1898147067643556</v>
      </c>
    </row>
  </sheetData>
  <mergeCells count="1">
    <mergeCell ref="B5:C5"/>
  </mergeCells>
  <conditionalFormatting sqref="D7:G33">
    <cfRule type="cellIs" dxfId="46" priority="1" operator="equal">
      <formula>0</formula>
    </cfRule>
  </conditionalFormatting>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heetViews>
  <sheetFormatPr defaultRowHeight="15" x14ac:dyDescent="0.25"/>
  <cols>
    <col min="3" max="3" width="16.85546875" bestFit="1" customWidth="1"/>
    <col min="4" max="6" width="10.140625" bestFit="1" customWidth="1"/>
    <col min="7" max="7" width="11.85546875" customWidth="1"/>
  </cols>
  <sheetData>
    <row r="2" spans="2:7" x14ac:dyDescent="0.25">
      <c r="B2" s="3" t="s">
        <v>706</v>
      </c>
    </row>
    <row r="3" spans="2:7" ht="15.75" thickBot="1" x14ac:dyDescent="0.3"/>
    <row r="4" spans="2:7" ht="26.25" thickBot="1" x14ac:dyDescent="0.3">
      <c r="B4" s="267"/>
      <c r="C4" s="268"/>
      <c r="D4" s="269" t="s">
        <v>687</v>
      </c>
      <c r="E4" s="269" t="s">
        <v>684</v>
      </c>
      <c r="F4" s="269" t="s">
        <v>685</v>
      </c>
      <c r="G4" s="269" t="s">
        <v>688</v>
      </c>
    </row>
    <row r="5" spans="2:7" ht="39" thickBot="1" x14ac:dyDescent="0.3">
      <c r="B5" s="267" t="s">
        <v>689</v>
      </c>
      <c r="C5" s="268" t="s">
        <v>2</v>
      </c>
      <c r="D5" s="269" t="s">
        <v>690</v>
      </c>
      <c r="E5" s="269" t="s">
        <v>690</v>
      </c>
      <c r="F5" s="269" t="s">
        <v>690</v>
      </c>
      <c r="G5" s="269" t="s">
        <v>690</v>
      </c>
    </row>
    <row r="6" spans="2:7" ht="15.75" thickBot="1" x14ac:dyDescent="0.3">
      <c r="B6" s="270">
        <v>1</v>
      </c>
      <c r="C6" s="271" t="s">
        <v>35</v>
      </c>
      <c r="D6" s="397">
        <v>47.198075997413461</v>
      </c>
      <c r="E6" s="397">
        <v>46.313884128660334</v>
      </c>
      <c r="F6" s="397">
        <v>48.153186371879485</v>
      </c>
      <c r="G6" s="397">
        <v>47.208330085747988</v>
      </c>
    </row>
    <row r="7" spans="2:7" ht="15.75" thickBot="1" x14ac:dyDescent="0.3">
      <c r="B7" s="272">
        <v>2</v>
      </c>
      <c r="C7" s="273" t="s">
        <v>36</v>
      </c>
      <c r="D7" s="397">
        <v>32.06734321112684</v>
      </c>
      <c r="E7" s="397">
        <v>31.198702940977608</v>
      </c>
      <c r="F7" s="397">
        <v>32.811750243558386</v>
      </c>
      <c r="G7" s="397">
        <v>32.079895151888103</v>
      </c>
    </row>
    <row r="8" spans="2:7" ht="15.75" thickBot="1" x14ac:dyDescent="0.3">
      <c r="B8" s="272">
        <v>3</v>
      </c>
      <c r="C8" s="273" t="s">
        <v>37</v>
      </c>
      <c r="D8" s="397">
        <v>43.058949071044019</v>
      </c>
      <c r="E8" s="397">
        <v>42.741225588801314</v>
      </c>
      <c r="F8" s="397">
        <v>42.945067185990794</v>
      </c>
      <c r="G8" s="397">
        <v>43.062283224505919</v>
      </c>
    </row>
    <row r="9" spans="2:7" ht="15.75" thickBot="1" x14ac:dyDescent="0.3">
      <c r="B9" s="272">
        <v>4</v>
      </c>
      <c r="C9" s="273" t="s">
        <v>38</v>
      </c>
      <c r="D9" s="397">
        <v>49.961849951674118</v>
      </c>
      <c r="E9" s="397">
        <v>49.095250668864054</v>
      </c>
      <c r="F9" s="397">
        <v>49.842820235609693</v>
      </c>
      <c r="G9" s="397">
        <v>49.961307168180667</v>
      </c>
    </row>
    <row r="10" spans="2:7" ht="15.75" thickBot="1" x14ac:dyDescent="0.3">
      <c r="B10" s="272">
        <v>5</v>
      </c>
      <c r="C10" s="273" t="s">
        <v>39</v>
      </c>
      <c r="D10" s="397">
        <v>49.844919435192409</v>
      </c>
      <c r="E10" s="397">
        <v>49.702485844824857</v>
      </c>
      <c r="F10" s="397">
        <v>49.521444851148367</v>
      </c>
      <c r="G10" s="397">
        <v>49.844478898424036</v>
      </c>
    </row>
    <row r="11" spans="2:7" ht="15.75" thickBot="1" x14ac:dyDescent="0.3">
      <c r="B11" s="272">
        <v>6</v>
      </c>
      <c r="C11" s="273" t="s">
        <v>40</v>
      </c>
      <c r="D11" s="397">
        <v>51.292558480981278</v>
      </c>
      <c r="E11" s="397">
        <v>50.353680832559398</v>
      </c>
      <c r="F11" s="397">
        <v>51.245727805398161</v>
      </c>
      <c r="G11" s="397">
        <v>51.289008771554116</v>
      </c>
    </row>
    <row r="12" spans="2:7" ht="15.75" thickBot="1" x14ac:dyDescent="0.3">
      <c r="B12" s="272">
        <v>7</v>
      </c>
      <c r="C12" s="273" t="s">
        <v>41</v>
      </c>
      <c r="D12" s="397">
        <v>53.178359735833816</v>
      </c>
      <c r="E12" s="397">
        <v>52.885423088073892</v>
      </c>
      <c r="F12" s="397">
        <v>52.850872705113879</v>
      </c>
      <c r="G12" s="397">
        <v>53.177145666819193</v>
      </c>
    </row>
    <row r="13" spans="2:7" ht="15.75" thickBot="1" x14ac:dyDescent="0.3">
      <c r="B13" s="272">
        <v>8</v>
      </c>
      <c r="C13" s="273" t="s">
        <v>42</v>
      </c>
      <c r="D13" s="397">
        <v>54.491823269194441</v>
      </c>
      <c r="E13" s="397">
        <v>54.051482766627537</v>
      </c>
      <c r="F13" s="397">
        <v>54.428446399869841</v>
      </c>
      <c r="G13" s="397">
        <v>54.489748106022695</v>
      </c>
    </row>
    <row r="14" spans="2:7" ht="15.75" thickBot="1" x14ac:dyDescent="0.3">
      <c r="B14" s="272">
        <v>9</v>
      </c>
      <c r="C14" s="273" t="s">
        <v>43</v>
      </c>
      <c r="D14" s="397">
        <v>54.947707298362516</v>
      </c>
      <c r="E14" s="397">
        <v>54.902651044055666</v>
      </c>
      <c r="F14" s="397">
        <v>54.502119087114011</v>
      </c>
      <c r="G14" s="397">
        <v>54.946758348761243</v>
      </c>
    </row>
    <row r="15" spans="2:7" ht="15.75" thickBot="1" x14ac:dyDescent="0.3">
      <c r="B15" s="272">
        <v>10</v>
      </c>
      <c r="C15" s="273" t="s">
        <v>44</v>
      </c>
      <c r="D15" s="397">
        <v>50.609673473569245</v>
      </c>
      <c r="E15" s="397">
        <v>52.108025953941777</v>
      </c>
      <c r="F15" s="397">
        <v>50.988111588214217</v>
      </c>
      <c r="G15" s="397">
        <v>50.60818264028876</v>
      </c>
    </row>
    <row r="16" spans="2:7" ht="15.75" thickBot="1" x14ac:dyDescent="0.3">
      <c r="B16" s="272">
        <v>11</v>
      </c>
      <c r="C16" s="273" t="s">
        <v>45</v>
      </c>
      <c r="D16" s="397">
        <v>57.305005673304272</v>
      </c>
      <c r="E16" s="397">
        <v>57.783460256843682</v>
      </c>
      <c r="F16" s="397">
        <v>57.279586569825319</v>
      </c>
      <c r="G16" s="397">
        <v>57.303886622547637</v>
      </c>
    </row>
    <row r="17" spans="2:7" ht="15.75" thickBot="1" x14ac:dyDescent="0.3">
      <c r="B17" s="272">
        <v>12</v>
      </c>
      <c r="C17" s="273" t="s">
        <v>46</v>
      </c>
      <c r="D17" s="397">
        <v>60.156259447773614</v>
      </c>
      <c r="E17" s="397">
        <v>60.194857017755666</v>
      </c>
      <c r="F17" s="397">
        <v>59.75502956311648</v>
      </c>
      <c r="G17" s="397">
        <v>60.155217420541035</v>
      </c>
    </row>
    <row r="18" spans="2:7" ht="15.75" thickBot="1" x14ac:dyDescent="0.3">
      <c r="B18" s="272">
        <v>13</v>
      </c>
      <c r="C18" s="273" t="s">
        <v>47</v>
      </c>
      <c r="D18" s="397">
        <v>58.442708753379584</v>
      </c>
      <c r="E18" s="397">
        <v>59.147547549561175</v>
      </c>
      <c r="F18" s="397">
        <v>58.596843250208323</v>
      </c>
      <c r="G18" s="397">
        <v>58.441454852275399</v>
      </c>
    </row>
    <row r="19" spans="2:7" ht="15.75" thickBot="1" x14ac:dyDescent="0.3">
      <c r="B19" s="274">
        <v>14</v>
      </c>
      <c r="C19" s="275" t="s">
        <v>48</v>
      </c>
      <c r="D19" s="397">
        <v>56.886937525662944</v>
      </c>
      <c r="E19" s="397">
        <v>59.159986087900094</v>
      </c>
      <c r="F19" s="397">
        <v>58.300261325947794</v>
      </c>
      <c r="G19" s="397">
        <v>56.885553896083678</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heetViews>
  <sheetFormatPr defaultRowHeight="15" x14ac:dyDescent="0.25"/>
  <cols>
    <col min="3" max="3" width="16.85546875" bestFit="1" customWidth="1"/>
    <col min="4" max="6" width="10.140625" bestFit="1" customWidth="1"/>
    <col min="7" max="7" width="11.5703125" customWidth="1"/>
  </cols>
  <sheetData>
    <row r="2" spans="2:7" x14ac:dyDescent="0.25">
      <c r="B2" s="3" t="s">
        <v>707</v>
      </c>
    </row>
    <row r="3" spans="2:7" ht="15.75" thickBot="1" x14ac:dyDescent="0.3"/>
    <row r="4" spans="2:7" ht="26.25" thickBot="1" x14ac:dyDescent="0.3">
      <c r="B4" s="267"/>
      <c r="C4" s="268"/>
      <c r="D4" s="269" t="s">
        <v>687</v>
      </c>
      <c r="E4" s="269" t="s">
        <v>684</v>
      </c>
      <c r="F4" s="269" t="s">
        <v>685</v>
      </c>
      <c r="G4" s="269" t="s">
        <v>688</v>
      </c>
    </row>
    <row r="5" spans="2:7" ht="51.75" thickBot="1" x14ac:dyDescent="0.3">
      <c r="B5" s="267" t="s">
        <v>689</v>
      </c>
      <c r="C5" s="268" t="s">
        <v>2</v>
      </c>
      <c r="D5" s="269" t="s">
        <v>692</v>
      </c>
      <c r="E5" s="269" t="s">
        <v>692</v>
      </c>
      <c r="F5" s="269" t="s">
        <v>692</v>
      </c>
      <c r="G5" s="269" t="s">
        <v>692</v>
      </c>
    </row>
    <row r="6" spans="2:7" ht="15.75" thickBot="1" x14ac:dyDescent="0.3">
      <c r="B6" s="270">
        <v>1</v>
      </c>
      <c r="C6" s="271" t="s">
        <v>35</v>
      </c>
      <c r="D6" s="397">
        <v>10.781961677964235</v>
      </c>
      <c r="E6" s="402">
        <v>10.578844332760379</v>
      </c>
      <c r="F6" s="397">
        <v>11.00156166565715</v>
      </c>
      <c r="G6" s="402">
        <v>10.784311185572021</v>
      </c>
    </row>
    <row r="7" spans="2:7" ht="15.75" thickBot="1" x14ac:dyDescent="0.3">
      <c r="B7" s="272">
        <v>2</v>
      </c>
      <c r="C7" s="273" t="s">
        <v>36</v>
      </c>
      <c r="D7" s="397">
        <v>4.5329706412185233</v>
      </c>
      <c r="E7" s="402">
        <v>4.4100794511318782</v>
      </c>
      <c r="F7" s="397">
        <v>4.6382960540789986</v>
      </c>
      <c r="G7" s="402">
        <v>4.5347460816858467</v>
      </c>
    </row>
    <row r="8" spans="2:7" ht="15.75" thickBot="1" x14ac:dyDescent="0.3">
      <c r="B8" s="272">
        <v>3</v>
      </c>
      <c r="C8" s="273" t="s">
        <v>37</v>
      </c>
      <c r="D8" s="397">
        <v>6.6653909630730848</v>
      </c>
      <c r="E8" s="402">
        <v>6.6161298512374831</v>
      </c>
      <c r="F8" s="397">
        <v>6.6477424048566274</v>
      </c>
      <c r="G8" s="402">
        <v>6.6659066319114189</v>
      </c>
    </row>
    <row r="9" spans="2:7" ht="15.75" thickBot="1" x14ac:dyDescent="0.3">
      <c r="B9" s="272">
        <v>4</v>
      </c>
      <c r="C9" s="273" t="s">
        <v>38</v>
      </c>
      <c r="D9" s="397">
        <v>6.4365018599422283</v>
      </c>
      <c r="E9" s="402">
        <v>6.324937301837724</v>
      </c>
      <c r="F9" s="397">
        <v>6.421173455260349</v>
      </c>
      <c r="G9" s="402">
        <v>6.4364325345374835</v>
      </c>
    </row>
    <row r="10" spans="2:7" ht="15.75" thickBot="1" x14ac:dyDescent="0.3">
      <c r="B10" s="272">
        <v>5</v>
      </c>
      <c r="C10" s="273" t="s">
        <v>39</v>
      </c>
      <c r="D10" s="397">
        <v>6.5630838860899745</v>
      </c>
      <c r="E10" s="402">
        <v>6.5443333414193807</v>
      </c>
      <c r="F10" s="397">
        <v>6.5205075347671988</v>
      </c>
      <c r="G10" s="402">
        <v>6.5630262297040449</v>
      </c>
    </row>
    <row r="11" spans="2:7" ht="15.75" thickBot="1" x14ac:dyDescent="0.3">
      <c r="B11" s="272">
        <v>6</v>
      </c>
      <c r="C11" s="273" t="s">
        <v>40</v>
      </c>
      <c r="D11" s="397">
        <v>7.3031819377000478</v>
      </c>
      <c r="E11" s="402">
        <v>7.1694233005053922</v>
      </c>
      <c r="F11" s="397">
        <v>7.2965152667529765</v>
      </c>
      <c r="G11" s="402">
        <v>7.3026756755964399</v>
      </c>
    </row>
    <row r="12" spans="2:7" ht="15.75" thickBot="1" x14ac:dyDescent="0.3">
      <c r="B12" s="272">
        <v>7</v>
      </c>
      <c r="C12" s="273" t="s">
        <v>41</v>
      </c>
      <c r="D12" s="397">
        <v>6.8328424236388461</v>
      </c>
      <c r="E12" s="402">
        <v>6.7952235460956363</v>
      </c>
      <c r="F12" s="397">
        <v>6.7907897652178244</v>
      </c>
      <c r="G12" s="402">
        <v>6.8326871202654784</v>
      </c>
    </row>
    <row r="13" spans="2:7" ht="15.75" thickBot="1" x14ac:dyDescent="0.3">
      <c r="B13" s="272">
        <v>8</v>
      </c>
      <c r="C13" s="273" t="s">
        <v>42</v>
      </c>
      <c r="D13" s="397">
        <v>6.9625767017871114</v>
      </c>
      <c r="E13" s="402">
        <v>6.9063500756580911</v>
      </c>
      <c r="F13" s="397">
        <v>6.9544788087618912</v>
      </c>
      <c r="G13" s="402">
        <v>6.9623123981045376</v>
      </c>
    </row>
    <row r="14" spans="2:7" ht="15.75" thickBot="1" x14ac:dyDescent="0.3">
      <c r="B14" s="272">
        <v>9</v>
      </c>
      <c r="C14" s="273" t="s">
        <v>43</v>
      </c>
      <c r="D14" s="397">
        <v>7.889447248865995</v>
      </c>
      <c r="E14" s="402">
        <v>7.8829823270861779</v>
      </c>
      <c r="F14" s="397">
        <v>7.8254307522284652</v>
      </c>
      <c r="G14" s="402">
        <v>7.8893102893068425</v>
      </c>
    </row>
    <row r="15" spans="2:7" ht="15.75" thickBot="1" x14ac:dyDescent="0.3">
      <c r="B15" s="272">
        <v>10</v>
      </c>
      <c r="C15" s="273" t="s">
        <v>44</v>
      </c>
      <c r="D15" s="397">
        <v>6.3180926333252456</v>
      </c>
      <c r="E15" s="402">
        <v>6.5049033196616257</v>
      </c>
      <c r="F15" s="397">
        <v>6.3652693237523046</v>
      </c>
      <c r="G15" s="402">
        <v>6.3179076079450684</v>
      </c>
    </row>
    <row r="16" spans="2:7" ht="15.75" thickBot="1" x14ac:dyDescent="0.3">
      <c r="B16" s="272">
        <v>11</v>
      </c>
      <c r="C16" s="273" t="s">
        <v>45</v>
      </c>
      <c r="D16" s="397">
        <v>8.2014679603269833</v>
      </c>
      <c r="E16" s="402">
        <v>8.2699960578610696</v>
      </c>
      <c r="F16" s="397">
        <v>8.1978337871261253</v>
      </c>
      <c r="G16" s="402">
        <v>8.2013071243234972</v>
      </c>
    </row>
    <row r="17" spans="2:7" ht="15.75" thickBot="1" x14ac:dyDescent="0.3">
      <c r="B17" s="272">
        <v>12</v>
      </c>
      <c r="C17" s="273" t="s">
        <v>46</v>
      </c>
      <c r="D17" s="397">
        <v>5.4957687033634217</v>
      </c>
      <c r="E17" s="402">
        <v>5.4992243150060629</v>
      </c>
      <c r="F17" s="397">
        <v>5.459286583642462</v>
      </c>
      <c r="G17" s="402">
        <v>5.4956775370840782</v>
      </c>
    </row>
    <row r="18" spans="2:7" ht="15.75" thickBot="1" x14ac:dyDescent="0.3">
      <c r="B18" s="272">
        <v>13</v>
      </c>
      <c r="C18" s="273" t="s">
        <v>47</v>
      </c>
      <c r="D18" s="397">
        <v>7.623327133824354</v>
      </c>
      <c r="E18" s="402">
        <v>7.7152152113211034</v>
      </c>
      <c r="F18" s="397">
        <v>7.6434181418838456</v>
      </c>
      <c r="G18" s="402">
        <v>7.6231640741078213</v>
      </c>
    </row>
    <row r="19" spans="2:7" ht="15.75" thickBot="1" x14ac:dyDescent="0.3">
      <c r="B19" s="274">
        <v>14</v>
      </c>
      <c r="C19" s="275" t="s">
        <v>48</v>
      </c>
      <c r="D19" s="397">
        <v>8.2404012595423044</v>
      </c>
      <c r="E19" s="402">
        <v>8.5699335605927693</v>
      </c>
      <c r="F19" s="397">
        <v>8.4452972252117426</v>
      </c>
      <c r="G19" s="402">
        <v>8.2401999634832475</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 min="6" max="6" width="9.7109375" customWidth="1"/>
    <col min="7" max="7" width="11.85546875" customWidth="1"/>
  </cols>
  <sheetData>
    <row r="2" spans="2:7" x14ac:dyDescent="0.25">
      <c r="B2" s="3" t="s">
        <v>708</v>
      </c>
    </row>
    <row r="5" spans="2:7" ht="25.5" x14ac:dyDescent="0.25">
      <c r="B5" s="443" t="s">
        <v>442</v>
      </c>
      <c r="C5" s="442"/>
      <c r="D5" s="284" t="s">
        <v>687</v>
      </c>
      <c r="E5" s="284" t="s">
        <v>684</v>
      </c>
      <c r="F5" s="284" t="s">
        <v>685</v>
      </c>
      <c r="G5" s="284" t="s">
        <v>688</v>
      </c>
    </row>
    <row r="6" spans="2:7" x14ac:dyDescent="0.25">
      <c r="B6" s="52" t="s">
        <v>1</v>
      </c>
      <c r="C6" s="52" t="s">
        <v>2</v>
      </c>
      <c r="D6" s="284" t="s">
        <v>64</v>
      </c>
      <c r="E6" s="284" t="s">
        <v>64</v>
      </c>
      <c r="F6" s="284" t="s">
        <v>64</v>
      </c>
      <c r="G6" s="284" t="s">
        <v>64</v>
      </c>
    </row>
    <row r="7" spans="2:7" x14ac:dyDescent="0.25">
      <c r="B7" s="282">
        <v>1</v>
      </c>
      <c r="C7" s="283" t="s">
        <v>3</v>
      </c>
      <c r="D7" s="286">
        <v>28.54333126792314</v>
      </c>
      <c r="E7" s="286">
        <v>28.109675051050822</v>
      </c>
      <c r="F7" s="286">
        <v>27.724821806795301</v>
      </c>
      <c r="G7" s="286">
        <v>27.900521058693236</v>
      </c>
    </row>
    <row r="8" spans="2:7" x14ac:dyDescent="0.25">
      <c r="B8" s="282">
        <v>2</v>
      </c>
      <c r="C8" s="283" t="s">
        <v>4</v>
      </c>
      <c r="D8" s="286">
        <v>24.209195976328413</v>
      </c>
      <c r="E8" s="286">
        <v>23.185946592171369</v>
      </c>
      <c r="F8" s="286">
        <v>23.55736872632022</v>
      </c>
      <c r="G8" s="286">
        <v>23.682998365494285</v>
      </c>
    </row>
    <row r="9" spans="2:7" x14ac:dyDescent="0.25">
      <c r="B9" s="282">
        <v>3</v>
      </c>
      <c r="C9" s="283" t="s">
        <v>5</v>
      </c>
      <c r="D9" s="286">
        <v>28.006745173402113</v>
      </c>
      <c r="E9" s="286">
        <v>26.917987738844602</v>
      </c>
      <c r="F9" s="286">
        <v>27.219975109406224</v>
      </c>
      <c r="G9" s="286">
        <v>27.370554812330731</v>
      </c>
    </row>
    <row r="10" spans="2:7" x14ac:dyDescent="0.25">
      <c r="B10" s="282">
        <v>4</v>
      </c>
      <c r="C10" s="283" t="s">
        <v>6</v>
      </c>
      <c r="D10" s="286">
        <v>33.735092277870777</v>
      </c>
      <c r="E10" s="286">
        <v>32.678175684944769</v>
      </c>
      <c r="F10" s="286">
        <v>32.954514391811735</v>
      </c>
      <c r="G10" s="286">
        <v>33.10195991448294</v>
      </c>
    </row>
    <row r="11" spans="2:7" x14ac:dyDescent="0.25">
      <c r="B11" s="282">
        <v>5</v>
      </c>
      <c r="C11" s="283" t="s">
        <v>7</v>
      </c>
      <c r="D11" s="286">
        <v>26.905103376239644</v>
      </c>
      <c r="E11" s="286">
        <v>25.718075889291775</v>
      </c>
      <c r="F11" s="286">
        <v>26.132784853242878</v>
      </c>
      <c r="G11" s="286">
        <v>26.318938498971704</v>
      </c>
    </row>
    <row r="12" spans="2:7" x14ac:dyDescent="0.25">
      <c r="B12" s="282">
        <v>6</v>
      </c>
      <c r="C12" s="283" t="s">
        <v>8</v>
      </c>
      <c r="D12" s="286">
        <v>27.172955653480869</v>
      </c>
      <c r="E12" s="286">
        <v>25.649758818231021</v>
      </c>
      <c r="F12" s="286">
        <v>26.342763467389862</v>
      </c>
      <c r="G12" s="286">
        <v>26.58953016019683</v>
      </c>
    </row>
    <row r="13" spans="2:7" x14ac:dyDescent="0.25">
      <c r="B13" s="282">
        <v>7</v>
      </c>
      <c r="C13" s="283" t="s">
        <v>9</v>
      </c>
      <c r="D13" s="286">
        <v>33.799139886750389</v>
      </c>
      <c r="E13" s="286">
        <v>32.260313979237623</v>
      </c>
      <c r="F13" s="286">
        <v>33.118331232659926</v>
      </c>
      <c r="G13" s="286">
        <v>33.230940356205458</v>
      </c>
    </row>
    <row r="14" spans="2:7" x14ac:dyDescent="0.25">
      <c r="B14" s="282">
        <v>8</v>
      </c>
      <c r="C14" s="283" t="s">
        <v>10</v>
      </c>
      <c r="D14" s="286">
        <v>23.414099110246752</v>
      </c>
      <c r="E14" s="286">
        <v>21.828062680471589</v>
      </c>
      <c r="F14" s="286">
        <v>22.539229550743297</v>
      </c>
      <c r="G14" s="286">
        <v>22.807022470764004</v>
      </c>
    </row>
    <row r="15" spans="2:7" x14ac:dyDescent="0.25">
      <c r="B15" s="282">
        <v>9</v>
      </c>
      <c r="C15" s="283" t="s">
        <v>11</v>
      </c>
      <c r="D15" s="286">
        <v>16.516936701989597</v>
      </c>
      <c r="E15" s="286">
        <v>14.986096056890391</v>
      </c>
      <c r="F15" s="286">
        <v>15.630200672351595</v>
      </c>
      <c r="G15" s="286">
        <v>15.911611678564077</v>
      </c>
    </row>
    <row r="16" spans="2:7" x14ac:dyDescent="0.25">
      <c r="B16" s="282">
        <v>10</v>
      </c>
      <c r="C16" s="283" t="s">
        <v>407</v>
      </c>
      <c r="D16" s="286">
        <v>19.83224702086483</v>
      </c>
      <c r="E16" s="286">
        <v>18.078795758609807</v>
      </c>
      <c r="F16" s="286">
        <v>18.588990648758017</v>
      </c>
      <c r="G16" s="286">
        <v>19.223026127418883</v>
      </c>
    </row>
    <row r="17" spans="2:7" x14ac:dyDescent="0.25">
      <c r="B17" s="282">
        <v>11</v>
      </c>
      <c r="C17" s="283" t="s">
        <v>12</v>
      </c>
      <c r="D17" s="286">
        <v>14.609037576752602</v>
      </c>
      <c r="E17" s="286">
        <v>13.849457418674733</v>
      </c>
      <c r="F17" s="286">
        <v>13.962318952048026</v>
      </c>
      <c r="G17" s="286">
        <v>14.083719123396031</v>
      </c>
    </row>
    <row r="18" spans="2:7" x14ac:dyDescent="0.25">
      <c r="B18" s="282">
        <v>12</v>
      </c>
      <c r="C18" s="283" t="s">
        <v>13</v>
      </c>
      <c r="D18" s="286">
        <v>9.3325948253282789</v>
      </c>
      <c r="E18" s="286">
        <v>8.9671509648891767</v>
      </c>
      <c r="F18" s="286">
        <v>8.7626829411062737</v>
      </c>
      <c r="G18" s="286">
        <v>8.8261721774113813</v>
      </c>
    </row>
    <row r="19" spans="2:7" x14ac:dyDescent="0.25">
      <c r="B19" s="282">
        <v>13</v>
      </c>
      <c r="C19" s="283" t="s">
        <v>14</v>
      </c>
      <c r="D19" s="286">
        <v>5.7667323464037432</v>
      </c>
      <c r="E19" s="286">
        <v>5.4600371380520496</v>
      </c>
      <c r="F19" s="286">
        <v>5.5734909880959789</v>
      </c>
      <c r="G19" s="286">
        <v>5.2862665430997406</v>
      </c>
    </row>
    <row r="20" spans="2:7" x14ac:dyDescent="0.25">
      <c r="B20" s="282">
        <v>14</v>
      </c>
      <c r="C20" s="283" t="s">
        <v>15</v>
      </c>
      <c r="D20" s="286">
        <v>2.1965232918924871</v>
      </c>
      <c r="E20" s="286">
        <v>2.2902161757432378</v>
      </c>
      <c r="F20" s="286">
        <v>1.7703373352526803</v>
      </c>
      <c r="G20" s="286">
        <v>1.7425396326122353</v>
      </c>
    </row>
    <row r="21" spans="2:7" x14ac:dyDescent="0.25">
      <c r="B21" s="282">
        <v>15</v>
      </c>
      <c r="C21" s="283" t="s">
        <v>16</v>
      </c>
      <c r="D21" s="286">
        <v>0.78467487178276318</v>
      </c>
      <c r="E21" s="286">
        <v>0.87331617778399018</v>
      </c>
      <c r="F21" s="286">
        <v>0.52845910459768497</v>
      </c>
      <c r="G21" s="286">
        <v>0.33220108392971959</v>
      </c>
    </row>
    <row r="22" spans="2:7" x14ac:dyDescent="0.25">
      <c r="B22" s="282">
        <v>16</v>
      </c>
      <c r="C22" s="283" t="s">
        <v>17</v>
      </c>
      <c r="D22" s="286">
        <v>-2.0013589808559873</v>
      </c>
      <c r="E22" s="286">
        <v>-1.1342286312263798</v>
      </c>
      <c r="F22" s="286">
        <v>-1.4667543818845408</v>
      </c>
      <c r="G22" s="286">
        <v>-2.3278107745945285</v>
      </c>
    </row>
    <row r="23" spans="2:7" x14ac:dyDescent="0.25">
      <c r="B23" s="282">
        <v>17</v>
      </c>
      <c r="C23" s="283" t="s">
        <v>18</v>
      </c>
      <c r="D23" s="286">
        <v>-2.6501697686466508</v>
      </c>
      <c r="E23" s="286">
        <v>-2.2821366902756837</v>
      </c>
      <c r="F23" s="286">
        <v>-2.6038185479461031</v>
      </c>
      <c r="G23" s="286">
        <v>-2.9452247880818119</v>
      </c>
    </row>
    <row r="24" spans="2:7" x14ac:dyDescent="0.25">
      <c r="B24" s="282">
        <v>18</v>
      </c>
      <c r="C24" s="283" t="s">
        <v>19</v>
      </c>
      <c r="D24" s="286">
        <v>-3.1762556292119202</v>
      </c>
      <c r="E24" s="286">
        <v>-2.2722498534455884</v>
      </c>
      <c r="F24" s="286">
        <v>-3.104174508410122</v>
      </c>
      <c r="G24" s="286">
        <v>-3.4780468832512939</v>
      </c>
    </row>
    <row r="25" spans="2:7" x14ac:dyDescent="0.25">
      <c r="B25" s="282">
        <v>19</v>
      </c>
      <c r="C25" s="283" t="s">
        <v>20</v>
      </c>
      <c r="D25" s="286">
        <v>-0.38734408510913898</v>
      </c>
      <c r="E25" s="286">
        <v>-0.19139797894388444</v>
      </c>
      <c r="F25" s="286">
        <v>-1.1164984824213762</v>
      </c>
      <c r="G25" s="286">
        <v>-0.90940516075372102</v>
      </c>
    </row>
    <row r="26" spans="2:7" x14ac:dyDescent="0.25">
      <c r="B26" s="282">
        <v>20</v>
      </c>
      <c r="C26" s="283" t="s">
        <v>21</v>
      </c>
      <c r="D26" s="286">
        <v>-1.3000879780033694</v>
      </c>
      <c r="E26" s="286">
        <v>-0.7624977187520221</v>
      </c>
      <c r="F26" s="286">
        <v>0.77369148502204599</v>
      </c>
      <c r="G26" s="286">
        <v>1.4883991845876974</v>
      </c>
    </row>
    <row r="27" spans="2:7" x14ac:dyDescent="0.25">
      <c r="B27" s="282">
        <v>21</v>
      </c>
      <c r="C27" s="283" t="s">
        <v>22</v>
      </c>
      <c r="D27" s="286">
        <v>-5.4437826071000668</v>
      </c>
      <c r="E27" s="286">
        <v>-3.575764716556161</v>
      </c>
      <c r="F27" s="286">
        <v>-2.5182454829069005</v>
      </c>
      <c r="G27" s="286">
        <v>-1.670625340208979</v>
      </c>
    </row>
    <row r="28" spans="2:7" x14ac:dyDescent="0.25">
      <c r="B28" s="282">
        <v>22</v>
      </c>
      <c r="C28" s="283" t="s">
        <v>23</v>
      </c>
      <c r="D28" s="286">
        <v>-7.0663553429576709</v>
      </c>
      <c r="E28" s="286">
        <v>-7.9652942142723848</v>
      </c>
      <c r="F28" s="286">
        <v>-7.3107407893317404</v>
      </c>
      <c r="G28" s="286">
        <v>-6.3207104864317598</v>
      </c>
    </row>
    <row r="29" spans="2:7" x14ac:dyDescent="0.25">
      <c r="B29" s="282">
        <v>23</v>
      </c>
      <c r="C29" s="283" t="s">
        <v>24</v>
      </c>
      <c r="D29" s="286">
        <v>-14.873846170249948</v>
      </c>
      <c r="E29" s="286">
        <v>-14.103660537268098</v>
      </c>
      <c r="F29" s="286">
        <v>-14.597467930618865</v>
      </c>
      <c r="G29" s="286">
        <v>-14.898607132508296</v>
      </c>
    </row>
    <row r="30" spans="2:7" x14ac:dyDescent="0.25">
      <c r="B30" s="282">
        <v>24</v>
      </c>
      <c r="C30" s="283" t="s">
        <v>25</v>
      </c>
      <c r="D30" s="286">
        <v>-6.3882164482021029</v>
      </c>
      <c r="E30" s="286">
        <v>-5.5814064016973317</v>
      </c>
      <c r="F30" s="286">
        <v>-6.1250669468284809</v>
      </c>
      <c r="G30" s="286">
        <v>-6.3458967831371051</v>
      </c>
    </row>
    <row r="31" spans="2:7" x14ac:dyDescent="0.25">
      <c r="B31" s="282">
        <v>25</v>
      </c>
      <c r="C31" s="283" t="s">
        <v>26</v>
      </c>
      <c r="D31" s="286">
        <v>-8.237980429051218</v>
      </c>
      <c r="E31" s="286">
        <v>-7.3244450886913448</v>
      </c>
      <c r="F31" s="286">
        <v>-7.7280164127168725</v>
      </c>
      <c r="G31" s="286">
        <v>-7.7211079427404439</v>
      </c>
    </row>
    <row r="32" spans="2:7" x14ac:dyDescent="0.25">
      <c r="B32" s="282">
        <v>26</v>
      </c>
      <c r="C32" s="283" t="s">
        <v>27</v>
      </c>
      <c r="D32" s="286">
        <v>-8.8300319655324948</v>
      </c>
      <c r="E32" s="286">
        <v>-8.5240069616135834</v>
      </c>
      <c r="F32" s="286">
        <v>-8.3581259050413585</v>
      </c>
      <c r="G32" s="286">
        <v>-7.7430103928389702</v>
      </c>
    </row>
    <row r="33" spans="2:7" x14ac:dyDescent="0.25">
      <c r="B33" s="282">
        <v>27</v>
      </c>
      <c r="C33" s="283" t="s">
        <v>28</v>
      </c>
      <c r="D33" s="286">
        <v>-10.882399699152487</v>
      </c>
      <c r="E33" s="286">
        <v>-12.725427931048227</v>
      </c>
      <c r="F33" s="286">
        <v>-11.935060738228165</v>
      </c>
      <c r="G33" s="286">
        <v>-9.5777118052006891</v>
      </c>
    </row>
  </sheetData>
  <mergeCells count="1">
    <mergeCell ref="B5:C5"/>
  </mergeCells>
  <conditionalFormatting sqref="D7:G33">
    <cfRule type="cellIs" dxfId="45" priority="1" operator="equal">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B2:I32"/>
  <sheetViews>
    <sheetView zoomScaleNormal="100" workbookViewId="0"/>
  </sheetViews>
  <sheetFormatPr defaultRowHeight="15" x14ac:dyDescent="0.25"/>
  <cols>
    <col min="2" max="2" width="7" customWidth="1"/>
    <col min="3" max="3" width="29.7109375" customWidth="1"/>
    <col min="4" max="4" width="9.42578125" customWidth="1"/>
    <col min="8" max="8" width="11.140625" customWidth="1"/>
    <col min="9" max="9" width="10.7109375" customWidth="1"/>
  </cols>
  <sheetData>
    <row r="2" spans="2:9" x14ac:dyDescent="0.25">
      <c r="B2" s="3" t="s">
        <v>613</v>
      </c>
    </row>
    <row r="3" spans="2:9" x14ac:dyDescent="0.25">
      <c r="D3" s="1"/>
      <c r="H3" s="2"/>
      <c r="I3" s="2"/>
    </row>
    <row r="4" spans="2:9" s="7" customFormat="1" ht="33.75" customHeight="1" x14ac:dyDescent="0.2">
      <c r="B4" s="418" t="s">
        <v>0</v>
      </c>
      <c r="C4" s="418"/>
      <c r="D4" s="214" t="s">
        <v>397</v>
      </c>
      <c r="E4" s="214" t="s">
        <v>398</v>
      </c>
      <c r="F4" s="214" t="s">
        <v>399</v>
      </c>
      <c r="G4" s="214" t="s">
        <v>400</v>
      </c>
      <c r="H4" s="214" t="s">
        <v>431</v>
      </c>
      <c r="I4" s="214" t="s">
        <v>446</v>
      </c>
    </row>
    <row r="5" spans="2:9" s="7" customFormat="1" ht="15" customHeight="1" x14ac:dyDescent="0.2">
      <c r="B5" s="215" t="s">
        <v>1</v>
      </c>
      <c r="C5" s="215" t="s">
        <v>2</v>
      </c>
      <c r="D5" s="214" t="s">
        <v>64</v>
      </c>
      <c r="E5" s="214" t="s">
        <v>64</v>
      </c>
      <c r="F5" s="214" t="s">
        <v>64</v>
      </c>
      <c r="G5" s="214" t="s">
        <v>64</v>
      </c>
      <c r="H5" s="215" t="s">
        <v>64</v>
      </c>
      <c r="I5" s="215" t="s">
        <v>64</v>
      </c>
    </row>
    <row r="6" spans="2:9" s="7" customFormat="1" ht="15" customHeight="1" x14ac:dyDescent="0.2">
      <c r="B6" s="216">
        <v>1</v>
      </c>
      <c r="C6" s="217" t="s">
        <v>3</v>
      </c>
      <c r="D6" s="10">
        <v>2.1702164131168451</v>
      </c>
      <c r="E6" s="10">
        <v>12.0847466657602</v>
      </c>
      <c r="F6" s="10">
        <v>20.513532365149111</v>
      </c>
      <c r="G6" s="10">
        <v>-3.2036006033283315</v>
      </c>
      <c r="H6" s="10">
        <v>29.147945507545785</v>
      </c>
      <c r="I6" s="10">
        <v>22.143830428124858</v>
      </c>
    </row>
    <row r="7" spans="2:9" s="7" customFormat="1" ht="15" customHeight="1" x14ac:dyDescent="0.2">
      <c r="B7" s="216">
        <v>2</v>
      </c>
      <c r="C7" s="217" t="s">
        <v>4</v>
      </c>
      <c r="D7" s="10">
        <v>3.2410003360599515</v>
      </c>
      <c r="E7" s="10">
        <v>4.7638595048177157</v>
      </c>
      <c r="F7" s="10">
        <v>20.513532365149111</v>
      </c>
      <c r="G7" s="10">
        <v>-3.2036006033283315</v>
      </c>
      <c r="H7" s="10">
        <v>24.362019701734901</v>
      </c>
      <c r="I7" s="10">
        <v>19.215475563747866</v>
      </c>
    </row>
    <row r="8" spans="2:9" s="7" customFormat="1" ht="15" customHeight="1" x14ac:dyDescent="0.2">
      <c r="B8" s="216">
        <v>3</v>
      </c>
      <c r="C8" s="217" t="s">
        <v>5</v>
      </c>
      <c r="D8" s="10">
        <v>1.5896423554529553</v>
      </c>
      <c r="E8" s="10">
        <v>11.354975464623983</v>
      </c>
      <c r="F8" s="10">
        <v>20.135135572057109</v>
      </c>
      <c r="G8" s="10">
        <v>-3.2036006033283315</v>
      </c>
      <c r="H8" s="10">
        <v>27.605157695880919</v>
      </c>
      <c r="I8" s="10">
        <v>21.473525154578368</v>
      </c>
    </row>
    <row r="9" spans="2:9" s="7" customFormat="1" ht="15" customHeight="1" x14ac:dyDescent="0.2">
      <c r="B9" s="216">
        <v>4</v>
      </c>
      <c r="C9" s="217" t="s">
        <v>6</v>
      </c>
      <c r="D9" s="10">
        <v>1.5973579783027876</v>
      </c>
      <c r="E9" s="10">
        <v>11.354975464623983</v>
      </c>
      <c r="F9" s="10">
        <v>25.696390315493158</v>
      </c>
      <c r="G9" s="10">
        <v>-3.2036006033283315</v>
      </c>
      <c r="H9" s="10">
        <v>33.174128062166801</v>
      </c>
      <c r="I9" s="10">
        <v>27.03477989801442</v>
      </c>
    </row>
    <row r="10" spans="2:9" s="7" customFormat="1" ht="15" customHeight="1" x14ac:dyDescent="0.2">
      <c r="B10" s="216">
        <v>5</v>
      </c>
      <c r="C10" s="217" t="s">
        <v>7</v>
      </c>
      <c r="D10" s="10">
        <v>3.303910724162233</v>
      </c>
      <c r="E10" s="10">
        <v>9.8497572606310531</v>
      </c>
      <c r="F10" s="10">
        <v>18.788793149495636</v>
      </c>
      <c r="G10" s="10">
        <v>-3.2036006033283315</v>
      </c>
      <c r="H10" s="10">
        <v>26.768909078834376</v>
      </c>
      <c r="I10" s="10">
        <v>19.525095450419723</v>
      </c>
    </row>
    <row r="11" spans="2:9" s="7" customFormat="1" ht="15" customHeight="1" x14ac:dyDescent="0.2">
      <c r="B11" s="216">
        <v>6</v>
      </c>
      <c r="C11" s="217" t="s">
        <v>8</v>
      </c>
      <c r="D11" s="10">
        <v>3.4504259963003618</v>
      </c>
      <c r="E11" s="10">
        <v>9.8577915717174758</v>
      </c>
      <c r="F11" s="10">
        <v>18.799150696408567</v>
      </c>
      <c r="G11" s="10">
        <v>-3.2036006033283315</v>
      </c>
      <c r="H11" s="10">
        <v>26.932209346754576</v>
      </c>
      <c r="I11" s="10">
        <v>19.538666721767225</v>
      </c>
    </row>
    <row r="12" spans="2:9" s="7" customFormat="1" ht="15" customHeight="1" x14ac:dyDescent="0.2">
      <c r="B12" s="216">
        <v>7</v>
      </c>
      <c r="C12" s="217" t="s">
        <v>9</v>
      </c>
      <c r="D12" s="10">
        <v>2.793271392353597</v>
      </c>
      <c r="E12" s="10">
        <v>8.3391527633777329</v>
      </c>
      <c r="F12" s="10">
        <v>27.149031952448283</v>
      </c>
      <c r="G12" s="10">
        <v>-3.2036006033283315</v>
      </c>
      <c r="H12" s="10">
        <v>33.410024952175732</v>
      </c>
      <c r="I12" s="10">
        <v>27.281092454471043</v>
      </c>
    </row>
    <row r="13" spans="2:9" s="7" customFormat="1" ht="15" customHeight="1" x14ac:dyDescent="0.2">
      <c r="B13" s="216">
        <v>8</v>
      </c>
      <c r="C13" s="217" t="s">
        <v>10</v>
      </c>
      <c r="D13" s="10">
        <v>3.0885334878080606</v>
      </c>
      <c r="E13" s="10">
        <v>8.3391527633777329</v>
      </c>
      <c r="F13" s="10">
        <v>16.772494664419</v>
      </c>
      <c r="G13" s="10">
        <v>-3.2036006033283315</v>
      </c>
      <c r="H13" s="10">
        <v>23.328749759600914</v>
      </c>
      <c r="I13" s="10">
        <v>16.90455516644176</v>
      </c>
    </row>
    <row r="14" spans="2:9" s="7" customFormat="1" ht="15" customHeight="1" x14ac:dyDescent="0.2">
      <c r="B14" s="216">
        <v>9</v>
      </c>
      <c r="C14" s="217" t="s">
        <v>11</v>
      </c>
      <c r="D14" s="10">
        <v>1.6928772939165142</v>
      </c>
      <c r="E14" s="10">
        <v>5.0010139968105936</v>
      </c>
      <c r="F14" s="10">
        <v>14.321114892039017</v>
      </c>
      <c r="G14" s="10">
        <v>-3.2036006033283315</v>
      </c>
      <c r="H14" s="10">
        <v>16.811202780075675</v>
      </c>
      <c r="I14" s="10">
        <v>13.117919887434924</v>
      </c>
    </row>
    <row r="15" spans="2:9" s="7" customFormat="1" ht="15" customHeight="1" x14ac:dyDescent="0.2">
      <c r="B15" s="216">
        <v>10</v>
      </c>
      <c r="C15" s="217" t="s">
        <v>407</v>
      </c>
      <c r="D15" s="10">
        <v>2.616139029812893</v>
      </c>
      <c r="E15" s="10">
        <v>6.4680130089765671</v>
      </c>
      <c r="F15" s="10">
        <v>15.240509951516831</v>
      </c>
      <c r="G15" s="10">
        <v>-3.2036006033283315</v>
      </c>
      <c r="H15" s="10">
        <v>19.827458785182646</v>
      </c>
      <c r="I15" s="10">
        <v>14.624114551779128</v>
      </c>
    </row>
    <row r="16" spans="2:9" s="7" customFormat="1" ht="15" customHeight="1" x14ac:dyDescent="0.2">
      <c r="B16" s="216">
        <v>11</v>
      </c>
      <c r="C16" s="217" t="s">
        <v>12</v>
      </c>
      <c r="D16" s="10">
        <v>3.2536790723067184</v>
      </c>
      <c r="E16" s="10">
        <v>6.4680130089765671</v>
      </c>
      <c r="F16" s="10">
        <v>9.7035504088844498</v>
      </c>
      <c r="G16" s="10">
        <v>-3.2036006033283315</v>
      </c>
      <c r="H16" s="10">
        <v>14.928039285044091</v>
      </c>
      <c r="I16" s="10">
        <v>9.0871550091467466</v>
      </c>
    </row>
    <row r="17" spans="2:9" s="7" customFormat="1" ht="15" customHeight="1" x14ac:dyDescent="0.2">
      <c r="B17" s="216">
        <v>12</v>
      </c>
      <c r="C17" s="217" t="s">
        <v>13</v>
      </c>
      <c r="D17" s="10">
        <v>1.7873716036478158</v>
      </c>
      <c r="E17" s="10">
        <v>3.7398992951197476</v>
      </c>
      <c r="F17" s="10">
        <v>8.5476326491234129</v>
      </c>
      <c r="G17" s="10">
        <v>-3.2036006033283315</v>
      </c>
      <c r="H17" s="10">
        <v>10.123323085538695</v>
      </c>
      <c r="I17" s="10">
        <v>6.8399917638429812</v>
      </c>
    </row>
    <row r="18" spans="2:9" s="7" customFormat="1" ht="15" customHeight="1" x14ac:dyDescent="0.2">
      <c r="B18" s="216">
        <v>13</v>
      </c>
      <c r="C18" s="217" t="s">
        <v>14</v>
      </c>
      <c r="D18" s="10">
        <v>3.5470242004257377</v>
      </c>
      <c r="E18" s="10">
        <v>2.180826581479729</v>
      </c>
      <c r="F18" s="10">
        <v>4.5430031308160617</v>
      </c>
      <c r="G18" s="10">
        <v>-3.2036006033283315</v>
      </c>
      <c r="H18" s="10">
        <v>6.6310879930972515</v>
      </c>
      <c r="I18" s="10">
        <v>2.2117331600796217</v>
      </c>
    </row>
    <row r="19" spans="2:9" s="7" customFormat="1" ht="15" customHeight="1" x14ac:dyDescent="0.2">
      <c r="B19" s="216">
        <v>14</v>
      </c>
      <c r="C19" s="217" t="s">
        <v>15</v>
      </c>
      <c r="D19" s="10">
        <v>1.3521201039553772</v>
      </c>
      <c r="E19" s="10">
        <v>2.180826581479729</v>
      </c>
      <c r="F19" s="10">
        <v>3.2103541441149384</v>
      </c>
      <c r="G19" s="10">
        <v>-3.2036006033283315</v>
      </c>
      <c r="H19" s="10">
        <v>3.103534909925767</v>
      </c>
      <c r="I19" s="10">
        <v>0.87908417337849842</v>
      </c>
    </row>
    <row r="20" spans="2:9" s="7" customFormat="1" ht="15" customHeight="1" x14ac:dyDescent="0.2">
      <c r="B20" s="216">
        <v>15</v>
      </c>
      <c r="C20" s="217" t="s">
        <v>16</v>
      </c>
      <c r="D20" s="10">
        <v>4.2180376226658556</v>
      </c>
      <c r="E20" s="10">
        <v>0.64384213875124885</v>
      </c>
      <c r="F20" s="10">
        <v>0.15137837866850584</v>
      </c>
      <c r="G20" s="10">
        <v>-3.2036006033283315</v>
      </c>
      <c r="H20" s="10">
        <v>1.6808891090070293</v>
      </c>
      <c r="I20" s="10">
        <v>-2.7946853691593261</v>
      </c>
    </row>
    <row r="21" spans="2:9" s="7" customFormat="1" ht="15" customHeight="1" x14ac:dyDescent="0.2">
      <c r="B21" s="216">
        <v>16</v>
      </c>
      <c r="C21" s="217" t="s">
        <v>17</v>
      </c>
      <c r="D21" s="10">
        <v>3.171105800920647</v>
      </c>
      <c r="E21" s="10">
        <v>-0.67350005582167205</v>
      </c>
      <c r="F21" s="10">
        <v>0</v>
      </c>
      <c r="G21" s="10">
        <v>-3.2036006033283315</v>
      </c>
      <c r="H21" s="10">
        <v>-0.57129484706502209</v>
      </c>
      <c r="I21" s="10">
        <v>-3.4730006256570003</v>
      </c>
    </row>
    <row r="22" spans="2:9" s="7" customFormat="1" ht="15" customHeight="1" x14ac:dyDescent="0.2">
      <c r="B22" s="216">
        <v>17</v>
      </c>
      <c r="C22" s="217" t="s">
        <v>18</v>
      </c>
      <c r="D22" s="10">
        <v>1.460356775571837</v>
      </c>
      <c r="E22" s="10">
        <v>0.1151510282761801</v>
      </c>
      <c r="F22" s="10">
        <v>0</v>
      </c>
      <c r="G22" s="10">
        <v>-3.2036006033283315</v>
      </c>
      <c r="H22" s="10">
        <v>-1.6511230051355505</v>
      </c>
      <c r="I22" s="10">
        <v>-3.1575401920178594</v>
      </c>
    </row>
    <row r="23" spans="2:9" s="7" customFormat="1" ht="15" customHeight="1" x14ac:dyDescent="0.2">
      <c r="B23" s="216">
        <v>18</v>
      </c>
      <c r="C23" s="217" t="s">
        <v>19</v>
      </c>
      <c r="D23" s="10">
        <v>0.74633099348791965</v>
      </c>
      <c r="E23" s="10">
        <v>0.32191172545013413</v>
      </c>
      <c r="F23" s="10">
        <v>0</v>
      </c>
      <c r="G23" s="10">
        <v>-3.2036006033283315</v>
      </c>
      <c r="H23" s="10">
        <v>-2.1997402294803043</v>
      </c>
      <c r="I23" s="10">
        <v>-3.0748359131482781</v>
      </c>
    </row>
    <row r="24" spans="2:9" s="7" customFormat="1" ht="15" customHeight="1" x14ac:dyDescent="0.2">
      <c r="B24" s="216">
        <v>19</v>
      </c>
      <c r="C24" s="217" t="s">
        <v>20</v>
      </c>
      <c r="D24" s="10">
        <v>4.6789023732576451</v>
      </c>
      <c r="E24" s="10">
        <v>-1.3781976485814214</v>
      </c>
      <c r="F24" s="10">
        <v>0</v>
      </c>
      <c r="G24" s="10">
        <v>-3.2036006033283315</v>
      </c>
      <c r="H24" s="10">
        <v>0.37274365106417617</v>
      </c>
      <c r="I24" s="10">
        <v>-3.7548796627609002</v>
      </c>
    </row>
    <row r="25" spans="2:9" s="7" customFormat="1" ht="15" customHeight="1" x14ac:dyDescent="0.2">
      <c r="B25" s="216">
        <v>20</v>
      </c>
      <c r="C25" s="217" t="s">
        <v>21</v>
      </c>
      <c r="D25" s="10">
        <v>9.0996195901380528</v>
      </c>
      <c r="E25" s="10">
        <v>-3.8688509059884075</v>
      </c>
      <c r="F25" s="10">
        <v>0</v>
      </c>
      <c r="G25" s="10">
        <v>-3.2036006033283315</v>
      </c>
      <c r="H25" s="10">
        <v>2.8009382620189949</v>
      </c>
      <c r="I25" s="10">
        <v>-4.7511409657236943</v>
      </c>
    </row>
    <row r="26" spans="2:9" s="7" customFormat="1" ht="15" customHeight="1" x14ac:dyDescent="0.2">
      <c r="B26" s="216">
        <v>21</v>
      </c>
      <c r="C26" s="217" t="s">
        <v>22</v>
      </c>
      <c r="D26" s="10">
        <v>6.1072514136489655</v>
      </c>
      <c r="E26" s="10">
        <v>-3.9167741827317233</v>
      </c>
      <c r="F26" s="10">
        <v>0</v>
      </c>
      <c r="G26" s="10">
        <v>-3.2036006033283315</v>
      </c>
      <c r="H26" s="10">
        <v>-0.22976853586474499</v>
      </c>
      <c r="I26" s="10">
        <v>-4.7703102764210215</v>
      </c>
    </row>
    <row r="27" spans="2:9" s="7" customFormat="1" ht="15" customHeight="1" x14ac:dyDescent="0.2">
      <c r="B27" s="216">
        <v>22</v>
      </c>
      <c r="C27" s="217" t="s">
        <v>23</v>
      </c>
      <c r="D27" s="10">
        <v>3.0029600742893887</v>
      </c>
      <c r="E27" s="10">
        <v>2.7258263088763481</v>
      </c>
      <c r="F27" s="10">
        <v>-6.6800454742310889</v>
      </c>
      <c r="G27" s="10">
        <v>-3.2036006033283315</v>
      </c>
      <c r="H27" s="10">
        <v>-4.7000249561689529</v>
      </c>
      <c r="I27" s="10">
        <v>-8.7933155540088812</v>
      </c>
    </row>
    <row r="28" spans="2:9" s="7" customFormat="1" ht="15" customHeight="1" x14ac:dyDescent="0.2">
      <c r="B28" s="216">
        <v>23</v>
      </c>
      <c r="C28" s="217" t="s">
        <v>24</v>
      </c>
      <c r="D28" s="10">
        <v>-5.9582050997738474</v>
      </c>
      <c r="E28" s="10">
        <v>2.7258263088763481</v>
      </c>
      <c r="F28" s="10">
        <v>-6.4915961030145093</v>
      </c>
      <c r="G28" s="10">
        <v>-3.2036006033283315</v>
      </c>
      <c r="H28" s="10">
        <v>-13.472740759015609</v>
      </c>
      <c r="I28" s="10">
        <v>-8.6048661827923016</v>
      </c>
    </row>
    <row r="29" spans="2:9" s="7" customFormat="1" ht="15" customHeight="1" x14ac:dyDescent="0.2">
      <c r="B29" s="216">
        <v>24</v>
      </c>
      <c r="C29" s="217" t="s">
        <v>25</v>
      </c>
      <c r="D29" s="10">
        <v>-4.1148643614735709</v>
      </c>
      <c r="E29" s="10">
        <v>2.7258263088763481</v>
      </c>
      <c r="F29" s="10">
        <v>0</v>
      </c>
      <c r="G29" s="10">
        <v>-3.2036006033283315</v>
      </c>
      <c r="H29" s="10">
        <v>-5.1378039177008237</v>
      </c>
      <c r="I29" s="10">
        <v>-2.1132700797777924</v>
      </c>
    </row>
    <row r="30" spans="2:9" s="7" customFormat="1" ht="15" customHeight="1" x14ac:dyDescent="0.2">
      <c r="B30" s="216">
        <v>25</v>
      </c>
      <c r="C30" s="217" t="s">
        <v>26</v>
      </c>
      <c r="D30" s="10">
        <v>-1.5104850675457071</v>
      </c>
      <c r="E30" s="10">
        <v>-2.3443086743377108</v>
      </c>
      <c r="F30" s="10">
        <v>0</v>
      </c>
      <c r="G30" s="10">
        <v>-3.2036006033283315</v>
      </c>
      <c r="H30" s="10">
        <v>-6.5895326103442073</v>
      </c>
      <c r="I30" s="10">
        <v>-4.1413240730634158</v>
      </c>
    </row>
    <row r="31" spans="2:9" s="7" customFormat="1" ht="15" customHeight="1" x14ac:dyDescent="0.2">
      <c r="B31" s="216">
        <v>26</v>
      </c>
      <c r="C31" s="217" t="s">
        <v>27</v>
      </c>
      <c r="D31" s="10">
        <v>-1.166418414653827</v>
      </c>
      <c r="E31" s="10">
        <v>-3.4706218277709775</v>
      </c>
      <c r="F31" s="10">
        <v>0</v>
      </c>
      <c r="G31" s="10">
        <v>-3.2036006033283315</v>
      </c>
      <c r="H31" s="10">
        <v>-7.1465164801989403</v>
      </c>
      <c r="I31" s="10">
        <v>-4.5918493344367226</v>
      </c>
    </row>
    <row r="32" spans="2:9" s="7" customFormat="1" ht="15" customHeight="1" x14ac:dyDescent="0.2">
      <c r="B32" s="216">
        <v>27</v>
      </c>
      <c r="C32" s="217" t="s">
        <v>28</v>
      </c>
      <c r="D32" s="10">
        <v>0.20188212560112129</v>
      </c>
      <c r="E32" s="10">
        <v>-4.9826324239642803</v>
      </c>
      <c r="F32" s="10">
        <v>0</v>
      </c>
      <c r="G32" s="10">
        <v>-3.2036006033283315</v>
      </c>
      <c r="H32" s="10">
        <v>-6.9878244168986345</v>
      </c>
      <c r="I32" s="10">
        <v>-5.1966535729140437</v>
      </c>
    </row>
  </sheetData>
  <mergeCells count="1">
    <mergeCell ref="B4:C4"/>
  </mergeCells>
  <conditionalFormatting sqref="D6:I32">
    <cfRule type="cellIs" dxfId="53" priority="1" operator="equal">
      <formula>0</formula>
    </cfRule>
  </conditionalFormatting>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 min="6" max="6" width="10.28515625" customWidth="1"/>
    <col min="7" max="7" width="12.28515625" customWidth="1"/>
  </cols>
  <sheetData>
    <row r="2" spans="2:7" x14ac:dyDescent="0.25">
      <c r="B2" s="3" t="s">
        <v>694</v>
      </c>
    </row>
    <row r="5" spans="2:7" ht="25.5" x14ac:dyDescent="0.25">
      <c r="B5" s="443" t="s">
        <v>443</v>
      </c>
      <c r="C5" s="442"/>
      <c r="D5" s="284" t="s">
        <v>687</v>
      </c>
      <c r="E5" s="284" t="s">
        <v>684</v>
      </c>
      <c r="F5" s="284" t="s">
        <v>685</v>
      </c>
      <c r="G5" s="284" t="s">
        <v>688</v>
      </c>
    </row>
    <row r="6" spans="2:7" x14ac:dyDescent="0.25">
      <c r="B6" s="52" t="s">
        <v>1</v>
      </c>
      <c r="C6" s="52" t="s">
        <v>2</v>
      </c>
      <c r="D6" s="284" t="s">
        <v>64</v>
      </c>
      <c r="E6" s="284" t="s">
        <v>64</v>
      </c>
      <c r="F6" s="284" t="s">
        <v>64</v>
      </c>
      <c r="G6" s="284" t="s">
        <v>64</v>
      </c>
    </row>
    <row r="7" spans="2:7" x14ac:dyDescent="0.25">
      <c r="B7" s="282">
        <v>1</v>
      </c>
      <c r="C7" s="283" t="s">
        <v>3</v>
      </c>
      <c r="D7" s="285">
        <v>20.778046653419288</v>
      </c>
      <c r="E7" s="285">
        <v>22.929789969271908</v>
      </c>
      <c r="F7" s="285">
        <v>21.146272444007408</v>
      </c>
      <c r="G7" s="285">
        <v>20.929773675151942</v>
      </c>
    </row>
    <row r="8" spans="2:7" x14ac:dyDescent="0.25">
      <c r="B8" s="282">
        <v>2</v>
      </c>
      <c r="C8" s="283" t="s">
        <v>4</v>
      </c>
      <c r="D8" s="285">
        <v>18.026999241750765</v>
      </c>
      <c r="E8" s="285">
        <v>20.290690504180233</v>
      </c>
      <c r="F8" s="285">
        <v>18.435255102803872</v>
      </c>
      <c r="G8" s="285">
        <v>18.20263777525993</v>
      </c>
    </row>
    <row r="9" spans="2:7" x14ac:dyDescent="0.25">
      <c r="B9" s="282">
        <v>3</v>
      </c>
      <c r="C9" s="283" t="s">
        <v>5</v>
      </c>
      <c r="D9" s="285">
        <v>20.356221649220686</v>
      </c>
      <c r="E9" s="285">
        <v>21.977638308672375</v>
      </c>
      <c r="F9" s="285">
        <v>20.746011096897313</v>
      </c>
      <c r="G9" s="285">
        <v>20.503413599631862</v>
      </c>
    </row>
    <row r="10" spans="2:7" x14ac:dyDescent="0.25">
      <c r="B10" s="282">
        <v>4</v>
      </c>
      <c r="C10" s="283" t="s">
        <v>6</v>
      </c>
      <c r="D10" s="285">
        <v>26.083872543863183</v>
      </c>
      <c r="E10" s="285">
        <v>27.737608955303024</v>
      </c>
      <c r="F10" s="285">
        <v>26.479449802675276</v>
      </c>
      <c r="G10" s="285">
        <v>26.233102494254297</v>
      </c>
    </row>
    <row r="11" spans="2:7" x14ac:dyDescent="0.25">
      <c r="B11" s="282">
        <v>5</v>
      </c>
      <c r="C11" s="283" t="s">
        <v>7</v>
      </c>
      <c r="D11" s="285">
        <v>18.286303995914817</v>
      </c>
      <c r="E11" s="285">
        <v>19.878842870033203</v>
      </c>
      <c r="F11" s="285">
        <v>18.724057359036458</v>
      </c>
      <c r="G11" s="285">
        <v>18.452427782901658</v>
      </c>
    </row>
    <row r="12" spans="2:7" x14ac:dyDescent="0.25">
      <c r="B12" s="282">
        <v>6</v>
      </c>
      <c r="C12" s="283" t="s">
        <v>8</v>
      </c>
      <c r="D12" s="285">
        <v>18.286756392145961</v>
      </c>
      <c r="E12" s="285">
        <v>19.9368654572773</v>
      </c>
      <c r="F12" s="285">
        <v>18.856576765813138</v>
      </c>
      <c r="G12" s="285">
        <v>18.461100418868391</v>
      </c>
    </row>
    <row r="13" spans="2:7" x14ac:dyDescent="0.25">
      <c r="B13" s="282">
        <v>7</v>
      </c>
      <c r="C13" s="283" t="s">
        <v>9</v>
      </c>
      <c r="D13" s="285">
        <v>26.02686576785575</v>
      </c>
      <c r="E13" s="285">
        <v>27.75637769213315</v>
      </c>
      <c r="F13" s="285">
        <v>26.732821617116766</v>
      </c>
      <c r="G13" s="285">
        <v>26.226224671488843</v>
      </c>
    </row>
    <row r="14" spans="2:7" x14ac:dyDescent="0.25">
      <c r="B14" s="282">
        <v>8</v>
      </c>
      <c r="C14" s="283" t="s">
        <v>10</v>
      </c>
      <c r="D14" s="285">
        <v>15.465316871023077</v>
      </c>
      <c r="E14" s="285">
        <v>16.907265467178242</v>
      </c>
      <c r="F14" s="285">
        <v>15.951018118461807</v>
      </c>
      <c r="G14" s="285">
        <v>15.621875242940531</v>
      </c>
    </row>
    <row r="15" spans="2:7" x14ac:dyDescent="0.25">
      <c r="B15" s="282">
        <v>9</v>
      </c>
      <c r="C15" s="283" t="s">
        <v>11</v>
      </c>
      <c r="D15" s="285">
        <v>11.538181194867146</v>
      </c>
      <c r="E15" s="285">
        <v>12.438604183053874</v>
      </c>
      <c r="F15" s="285">
        <v>11.739157132039953</v>
      </c>
      <c r="G15" s="285">
        <v>11.676983322432546</v>
      </c>
    </row>
    <row r="16" spans="2:7" x14ac:dyDescent="0.25">
      <c r="B16" s="282">
        <v>10</v>
      </c>
      <c r="C16" s="283" t="s">
        <v>407</v>
      </c>
      <c r="D16" s="285">
        <v>12.953574820785175</v>
      </c>
      <c r="E16" s="285">
        <v>14.468727495923689</v>
      </c>
      <c r="F16" s="285">
        <v>13.455912407666467</v>
      </c>
      <c r="G16" s="285">
        <v>13.129324343072311</v>
      </c>
    </row>
    <row r="17" spans="2:7" x14ac:dyDescent="0.25">
      <c r="B17" s="282">
        <v>11</v>
      </c>
      <c r="C17" s="283" t="s">
        <v>12</v>
      </c>
      <c r="D17" s="285">
        <v>7.721499742933621</v>
      </c>
      <c r="E17" s="285">
        <v>8.6608046538488512</v>
      </c>
      <c r="F17" s="285">
        <v>7.7240544366214534</v>
      </c>
      <c r="G17" s="285">
        <v>7.8922850049431474</v>
      </c>
    </row>
    <row r="18" spans="2:7" x14ac:dyDescent="0.25">
      <c r="B18" s="282">
        <v>12</v>
      </c>
      <c r="C18" s="283" t="s">
        <v>13</v>
      </c>
      <c r="D18" s="285">
        <v>5.1296875590032842</v>
      </c>
      <c r="E18" s="285">
        <v>6.0406456969753357</v>
      </c>
      <c r="F18" s="285">
        <v>5.2790475518446103</v>
      </c>
      <c r="G18" s="285">
        <v>5.3322839547135832</v>
      </c>
    </row>
    <row r="19" spans="2:7" x14ac:dyDescent="0.25">
      <c r="B19" s="282">
        <v>13</v>
      </c>
      <c r="C19" s="283" t="s">
        <v>14</v>
      </c>
      <c r="D19" s="285">
        <v>0.39161048842732349</v>
      </c>
      <c r="E19" s="285">
        <v>1.0876720816304051</v>
      </c>
      <c r="F19" s="285">
        <v>0.50255616802129222</v>
      </c>
      <c r="G19" s="285">
        <v>0.50539610479731945</v>
      </c>
    </row>
    <row r="20" spans="2:7" x14ac:dyDescent="0.25">
      <c r="B20" s="282">
        <v>14</v>
      </c>
      <c r="C20" s="283" t="s">
        <v>15</v>
      </c>
      <c r="D20" s="285">
        <v>-1.363673915098301</v>
      </c>
      <c r="E20" s="285">
        <v>-0.24804661886302171</v>
      </c>
      <c r="F20" s="285">
        <v>-0.76884204808492429</v>
      </c>
      <c r="G20" s="285">
        <v>-0.95864700597852259</v>
      </c>
    </row>
    <row r="21" spans="2:7" x14ac:dyDescent="0.25">
      <c r="B21" s="282">
        <v>15</v>
      </c>
      <c r="C21" s="283" t="s">
        <v>16</v>
      </c>
      <c r="D21" s="285">
        <v>-4.4355285853972717</v>
      </c>
      <c r="E21" s="285">
        <v>-3.8722596111431962</v>
      </c>
      <c r="F21" s="285">
        <v>-4.4318688820280148</v>
      </c>
      <c r="G21" s="285">
        <v>-4.3150692654661311</v>
      </c>
    </row>
    <row r="22" spans="2:7" x14ac:dyDescent="0.25">
      <c r="B22" s="282">
        <v>16</v>
      </c>
      <c r="C22" s="283" t="s">
        <v>17</v>
      </c>
      <c r="D22" s="285">
        <v>-5.3143292027996143</v>
      </c>
      <c r="E22" s="285">
        <v>-4.5100717386575262</v>
      </c>
      <c r="F22" s="285">
        <v>-4.9933417021644093</v>
      </c>
      <c r="G22" s="285">
        <v>-5.0712696319921911</v>
      </c>
    </row>
    <row r="23" spans="2:7" x14ac:dyDescent="0.25">
      <c r="B23" s="282">
        <v>17</v>
      </c>
      <c r="C23" s="283" t="s">
        <v>18</v>
      </c>
      <c r="D23" s="285">
        <v>-4.471900238808681</v>
      </c>
      <c r="E23" s="285">
        <v>-4.3166375683247189</v>
      </c>
      <c r="F23" s="285">
        <v>-4.6386937542890312</v>
      </c>
      <c r="G23" s="285">
        <v>-4.4371257161819875</v>
      </c>
    </row>
    <row r="24" spans="2:7" x14ac:dyDescent="0.25">
      <c r="B24" s="282">
        <v>18</v>
      </c>
      <c r="C24" s="283" t="s">
        <v>19</v>
      </c>
      <c r="D24" s="285">
        <v>-4.4413399707162551</v>
      </c>
      <c r="E24" s="285">
        <v>-3.6366695798940394</v>
      </c>
      <c r="F24" s="285">
        <v>-4.4522696255378644</v>
      </c>
      <c r="G24" s="285">
        <v>-4.392704343557007</v>
      </c>
    </row>
    <row r="25" spans="2:7" x14ac:dyDescent="0.25">
      <c r="B25" s="282">
        <v>19</v>
      </c>
      <c r="C25" s="283" t="s">
        <v>20</v>
      </c>
      <c r="D25" s="285">
        <v>-5.9875451216658</v>
      </c>
      <c r="E25" s="285">
        <v>-4.4192002761943954</v>
      </c>
      <c r="F25" s="285">
        <v>-5.1015431612841828</v>
      </c>
      <c r="G25" s="285">
        <v>-5.5891198951794614</v>
      </c>
    </row>
    <row r="26" spans="2:7" x14ac:dyDescent="0.25">
      <c r="B26" s="282">
        <v>20</v>
      </c>
      <c r="C26" s="283" t="s">
        <v>21</v>
      </c>
      <c r="D26" s="285">
        <v>-6.5758363776550626</v>
      </c>
      <c r="E26" s="285">
        <v>-6.4227965701818164</v>
      </c>
      <c r="F26" s="285">
        <v>-6.2565420617380125</v>
      </c>
      <c r="G26" s="285">
        <v>-6.1692956166149466</v>
      </c>
    </row>
    <row r="27" spans="2:7" x14ac:dyDescent="0.25">
      <c r="B27" s="282">
        <v>21</v>
      </c>
      <c r="C27" s="283" t="s">
        <v>22</v>
      </c>
      <c r="D27" s="285">
        <v>-6.6718852800938739</v>
      </c>
      <c r="E27" s="285">
        <v>-6.3426196994408048</v>
      </c>
      <c r="F27" s="285">
        <v>-6.2819735639626577</v>
      </c>
      <c r="G27" s="285">
        <v>-6.1513772690340254</v>
      </c>
    </row>
    <row r="28" spans="2:7" x14ac:dyDescent="0.25">
      <c r="B28" s="282">
        <v>22</v>
      </c>
      <c r="C28" s="283" t="s">
        <v>23</v>
      </c>
      <c r="D28" s="285">
        <v>-10.236854904359003</v>
      </c>
      <c r="E28" s="285">
        <v>-10.848476175330887</v>
      </c>
      <c r="F28" s="285">
        <v>-10.610505296377251</v>
      </c>
      <c r="G28" s="285">
        <v>-10.33358276233778</v>
      </c>
    </row>
    <row r="29" spans="2:7" x14ac:dyDescent="0.25">
      <c r="B29" s="282">
        <v>23</v>
      </c>
      <c r="C29" s="283" t="s">
        <v>24</v>
      </c>
      <c r="D29" s="285">
        <v>-10.081139957697943</v>
      </c>
      <c r="E29" s="285">
        <v>-9.9604723622658486</v>
      </c>
      <c r="F29" s="285">
        <v>-10.170738347603404</v>
      </c>
      <c r="G29" s="285">
        <v>-10.132412025816542</v>
      </c>
    </row>
    <row r="30" spans="2:7" x14ac:dyDescent="0.25">
      <c r="B30" s="282">
        <v>24</v>
      </c>
      <c r="C30" s="283" t="s">
        <v>25</v>
      </c>
      <c r="D30" s="285">
        <v>-3.3575366933870043</v>
      </c>
      <c r="E30" s="285">
        <v>-3.1985607645282128</v>
      </c>
      <c r="F30" s="285">
        <v>-3.4301931848832812</v>
      </c>
      <c r="G30" s="285">
        <v>-3.3379178472225037</v>
      </c>
    </row>
    <row r="31" spans="2:7" x14ac:dyDescent="0.25">
      <c r="B31" s="282">
        <v>25</v>
      </c>
      <c r="C31" s="283" t="s">
        <v>26</v>
      </c>
      <c r="D31" s="285">
        <v>-5.4493369506379006</v>
      </c>
      <c r="E31" s="285">
        <v>-5.1901227975444604</v>
      </c>
      <c r="F31" s="285">
        <v>-5.4585767106372902</v>
      </c>
      <c r="G31" s="285">
        <v>-5.4014699001058446</v>
      </c>
    </row>
    <row r="32" spans="2:7" x14ac:dyDescent="0.25">
      <c r="B32" s="282">
        <v>26</v>
      </c>
      <c r="C32" s="283" t="s">
        <v>27</v>
      </c>
      <c r="D32" s="285">
        <v>-5.4288214046977377</v>
      </c>
      <c r="E32" s="285">
        <v>-5.3746992045785973</v>
      </c>
      <c r="F32" s="285">
        <v>-5.4790656813498755</v>
      </c>
      <c r="G32" s="285">
        <v>-5.3183175635290958</v>
      </c>
    </row>
    <row r="33" spans="2:7" x14ac:dyDescent="0.25">
      <c r="B33" s="282">
        <v>27</v>
      </c>
      <c r="C33" s="283" t="s">
        <v>28</v>
      </c>
      <c r="D33" s="285">
        <v>-6.7847053155105677</v>
      </c>
      <c r="E33" s="285">
        <v>-7.1977289200881698</v>
      </c>
      <c r="F33" s="285">
        <v>-7.1731825317229649</v>
      </c>
      <c r="G33" s="285">
        <v>-6.6358466537691196</v>
      </c>
    </row>
  </sheetData>
  <mergeCells count="1">
    <mergeCell ref="B5:C5"/>
  </mergeCells>
  <conditionalFormatting sqref="D7:G33">
    <cfRule type="cellIs" dxfId="44" priority="1" operator="equal">
      <formula>0</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heetViews>
  <sheetFormatPr defaultRowHeight="15" x14ac:dyDescent="0.25"/>
  <cols>
    <col min="3" max="3" width="16.85546875" bestFit="1" customWidth="1"/>
    <col min="4" max="6" width="10.140625" bestFit="1" customWidth="1"/>
    <col min="7" max="7" width="11.7109375" customWidth="1"/>
  </cols>
  <sheetData>
    <row r="2" spans="2:7" x14ac:dyDescent="0.25">
      <c r="B2" s="3" t="s">
        <v>709</v>
      </c>
    </row>
    <row r="3" spans="2:7" ht="15.75" thickBot="1" x14ac:dyDescent="0.3"/>
    <row r="4" spans="2:7" ht="26.25" thickBot="1" x14ac:dyDescent="0.3">
      <c r="B4" s="276"/>
      <c r="C4" s="277"/>
      <c r="D4" s="278" t="s">
        <v>687</v>
      </c>
      <c r="E4" s="278" t="s">
        <v>684</v>
      </c>
      <c r="F4" s="278" t="s">
        <v>685</v>
      </c>
      <c r="G4" s="279" t="s">
        <v>688</v>
      </c>
    </row>
    <row r="5" spans="2:7" ht="39" thickBot="1" x14ac:dyDescent="0.3">
      <c r="B5" s="280" t="s">
        <v>689</v>
      </c>
      <c r="C5" s="268" t="s">
        <v>2</v>
      </c>
      <c r="D5" s="269" t="s">
        <v>690</v>
      </c>
      <c r="E5" s="269" t="s">
        <v>690</v>
      </c>
      <c r="F5" s="269" t="s">
        <v>690</v>
      </c>
      <c r="G5" s="281" t="s">
        <v>690</v>
      </c>
    </row>
    <row r="6" spans="2:7" ht="15.75" thickBot="1" x14ac:dyDescent="0.3">
      <c r="B6" s="270">
        <v>1</v>
      </c>
      <c r="C6" s="271" t="s">
        <v>35</v>
      </c>
      <c r="D6" s="397">
        <v>54.740663633673748</v>
      </c>
      <c r="E6" s="397">
        <v>55.523589041902476</v>
      </c>
      <c r="F6" s="397">
        <v>54.819323904933221</v>
      </c>
      <c r="G6" s="397">
        <v>54.745266014100402</v>
      </c>
    </row>
    <row r="7" spans="2:7" ht="15.75" thickBot="1" x14ac:dyDescent="0.3">
      <c r="B7" s="272">
        <v>2</v>
      </c>
      <c r="C7" s="273" t="s">
        <v>36</v>
      </c>
      <c r="D7" s="397">
        <v>37.979605077876904</v>
      </c>
      <c r="E7" s="397">
        <v>38.739359946590199</v>
      </c>
      <c r="F7" s="397">
        <v>38.138842440629745</v>
      </c>
      <c r="G7" s="397">
        <v>37.988038315458958</v>
      </c>
    </row>
    <row r="8" spans="2:7" ht="15.75" thickBot="1" x14ac:dyDescent="0.3">
      <c r="B8" s="272">
        <v>3</v>
      </c>
      <c r="C8" s="273" t="s">
        <v>37</v>
      </c>
      <c r="D8" s="397">
        <v>49.481122928490301</v>
      </c>
      <c r="E8" s="397">
        <v>49.635136890875003</v>
      </c>
      <c r="F8" s="397">
        <v>49.470486628481268</v>
      </c>
      <c r="G8" s="397">
        <v>49.484083710052637</v>
      </c>
    </row>
    <row r="9" spans="2:7" ht="15.75" thickBot="1" x14ac:dyDescent="0.3">
      <c r="B9" s="272">
        <v>4</v>
      </c>
      <c r="C9" s="273" t="s">
        <v>38</v>
      </c>
      <c r="D9" s="397">
        <v>56.625403471864708</v>
      </c>
      <c r="E9" s="397">
        <v>56.131005173211001</v>
      </c>
      <c r="F9" s="397">
        <v>56.46500492087781</v>
      </c>
      <c r="G9" s="397">
        <v>56.626074217558063</v>
      </c>
    </row>
    <row r="10" spans="2:7" ht="15.75" thickBot="1" x14ac:dyDescent="0.3">
      <c r="B10" s="272">
        <v>5</v>
      </c>
      <c r="C10" s="273" t="s">
        <v>39</v>
      </c>
      <c r="D10" s="397">
        <v>56.482774708304582</v>
      </c>
      <c r="E10" s="397">
        <v>55.897866138678225</v>
      </c>
      <c r="F10" s="397">
        <v>56.133661340824368</v>
      </c>
      <c r="G10" s="397">
        <v>56.483510289642659</v>
      </c>
    </row>
    <row r="11" spans="2:7" ht="15.75" thickBot="1" x14ac:dyDescent="0.3">
      <c r="B11" s="272">
        <v>6</v>
      </c>
      <c r="C11" s="273" t="s">
        <v>40</v>
      </c>
      <c r="D11" s="397">
        <v>57.958390326091489</v>
      </c>
      <c r="E11" s="397">
        <v>57.246599613992707</v>
      </c>
      <c r="F11" s="397">
        <v>57.883311421609982</v>
      </c>
      <c r="G11" s="397">
        <v>57.957287383384468</v>
      </c>
    </row>
    <row r="12" spans="2:7" ht="15.75" thickBot="1" x14ac:dyDescent="0.3">
      <c r="B12" s="272">
        <v>7</v>
      </c>
      <c r="C12" s="273" t="s">
        <v>41</v>
      </c>
      <c r="D12" s="397">
        <v>59.986057688793679</v>
      </c>
      <c r="E12" s="397">
        <v>59.365863434656319</v>
      </c>
      <c r="F12" s="397">
        <v>59.594721162812739</v>
      </c>
      <c r="G12" s="397">
        <v>59.986330487416652</v>
      </c>
    </row>
    <row r="13" spans="2:7" ht="15.75" thickBot="1" x14ac:dyDescent="0.3">
      <c r="B13" s="272">
        <v>8</v>
      </c>
      <c r="C13" s="273" t="s">
        <v>42</v>
      </c>
      <c r="D13" s="397">
        <v>61.268953758135481</v>
      </c>
      <c r="E13" s="397">
        <v>60.982784321334961</v>
      </c>
      <c r="F13" s="397">
        <v>61.282367641739256</v>
      </c>
      <c r="G13" s="397">
        <v>61.268719841076773</v>
      </c>
    </row>
    <row r="14" spans="2:7" ht="15.75" thickBot="1" x14ac:dyDescent="0.3">
      <c r="B14" s="272">
        <v>9</v>
      </c>
      <c r="C14" s="273" t="s">
        <v>43</v>
      </c>
      <c r="D14" s="397">
        <v>61.445518251242348</v>
      </c>
      <c r="E14" s="397">
        <v>60.775320437402989</v>
      </c>
      <c r="F14" s="397">
        <v>61.109821584182178</v>
      </c>
      <c r="G14" s="397">
        <v>61.445948663801715</v>
      </c>
    </row>
    <row r="15" spans="2:7" ht="15.75" thickBot="1" x14ac:dyDescent="0.3">
      <c r="B15" s="272">
        <v>10</v>
      </c>
      <c r="C15" s="273" t="s">
        <v>44</v>
      </c>
      <c r="D15" s="397">
        <v>57.144757332846488</v>
      </c>
      <c r="E15" s="397">
        <v>59.969695717425637</v>
      </c>
      <c r="F15" s="397">
        <v>57.983833819200413</v>
      </c>
      <c r="G15" s="397">
        <v>57.144868680886717</v>
      </c>
    </row>
    <row r="16" spans="2:7" ht="15.75" thickBot="1" x14ac:dyDescent="0.3">
      <c r="B16" s="272">
        <v>11</v>
      </c>
      <c r="C16" s="273" t="s">
        <v>45</v>
      </c>
      <c r="D16" s="397">
        <v>63.934148435725788</v>
      </c>
      <c r="E16" s="397">
        <v>63.709980238888811</v>
      </c>
      <c r="F16" s="397">
        <v>63.883892887785919</v>
      </c>
      <c r="G16" s="397">
        <v>63.934480833852739</v>
      </c>
    </row>
    <row r="17" spans="2:7" ht="15.75" thickBot="1" x14ac:dyDescent="0.3">
      <c r="B17" s="272">
        <v>12</v>
      </c>
      <c r="C17" s="273" t="s">
        <v>46</v>
      </c>
      <c r="D17" s="397">
        <v>66.800929739907502</v>
      </c>
      <c r="E17" s="397">
        <v>66.334893822334962</v>
      </c>
      <c r="F17" s="397">
        <v>66.55082638799125</v>
      </c>
      <c r="G17" s="397">
        <v>66.80130673529986</v>
      </c>
    </row>
    <row r="18" spans="2:7" ht="15.75" thickBot="1" x14ac:dyDescent="0.3">
      <c r="B18" s="272">
        <v>13</v>
      </c>
      <c r="C18" s="273" t="s">
        <v>47</v>
      </c>
      <c r="D18" s="397">
        <v>64.635693324328017</v>
      </c>
      <c r="E18" s="397">
        <v>64.950968369532731</v>
      </c>
      <c r="F18" s="397">
        <v>64.923696300569944</v>
      </c>
      <c r="G18" s="397">
        <v>64.635944693031078</v>
      </c>
    </row>
    <row r="19" spans="2:7" ht="15.75" thickBot="1" x14ac:dyDescent="0.3">
      <c r="B19" s="274">
        <v>14</v>
      </c>
      <c r="C19" s="275" t="s">
        <v>48</v>
      </c>
      <c r="D19" s="397">
        <v>64.289201086774909</v>
      </c>
      <c r="E19" s="397">
        <v>67.090772103325264</v>
      </c>
      <c r="F19" s="397">
        <v>65.744065563870194</v>
      </c>
      <c r="G19" s="397">
        <v>64.289375851481395</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heetViews>
  <sheetFormatPr defaultRowHeight="15" x14ac:dyDescent="0.25"/>
  <cols>
    <col min="3" max="3" width="16.85546875" bestFit="1" customWidth="1"/>
    <col min="4" max="6" width="11.140625" bestFit="1" customWidth="1"/>
    <col min="7" max="7" width="11.7109375" customWidth="1"/>
  </cols>
  <sheetData>
    <row r="2" spans="2:7" x14ac:dyDescent="0.25">
      <c r="B2" s="3" t="s">
        <v>710</v>
      </c>
    </row>
    <row r="3" spans="2:7" ht="15.75" thickBot="1" x14ac:dyDescent="0.3"/>
    <row r="4" spans="2:7" ht="26.25" thickBot="1" x14ac:dyDescent="0.3">
      <c r="B4" s="276"/>
      <c r="C4" s="277"/>
      <c r="D4" s="278" t="s">
        <v>687</v>
      </c>
      <c r="E4" s="278" t="s">
        <v>684</v>
      </c>
      <c r="F4" s="278" t="s">
        <v>685</v>
      </c>
      <c r="G4" s="279" t="s">
        <v>688</v>
      </c>
    </row>
    <row r="5" spans="2:7" ht="39" thickBot="1" x14ac:dyDescent="0.3">
      <c r="B5" s="276" t="s">
        <v>689</v>
      </c>
      <c r="C5" s="277" t="s">
        <v>2</v>
      </c>
      <c r="D5" s="278" t="s">
        <v>692</v>
      </c>
      <c r="E5" s="278" t="s">
        <v>692</v>
      </c>
      <c r="F5" s="278" t="s">
        <v>692</v>
      </c>
      <c r="G5" s="279" t="s">
        <v>692</v>
      </c>
    </row>
    <row r="6" spans="2:7" ht="15.75" thickBot="1" x14ac:dyDescent="0.3">
      <c r="B6" s="270">
        <v>1</v>
      </c>
      <c r="C6" s="271" t="s">
        <v>35</v>
      </c>
      <c r="D6" s="397">
        <v>13.594693634606816</v>
      </c>
      <c r="E6" s="397">
        <v>13.789863517188623</v>
      </c>
      <c r="F6" s="397">
        <v>13.614267848251361</v>
      </c>
      <c r="G6" s="398">
        <v>13.595730433865898</v>
      </c>
    </row>
    <row r="7" spans="2:7" ht="15.75" thickBot="1" x14ac:dyDescent="0.3">
      <c r="B7" s="272">
        <v>2</v>
      </c>
      <c r="C7" s="273" t="s">
        <v>36</v>
      </c>
      <c r="D7" s="397">
        <v>5.4317641042586473</v>
      </c>
      <c r="E7" s="397">
        <v>5.5405074128384584</v>
      </c>
      <c r="F7" s="397">
        <v>5.4545574094208114</v>
      </c>
      <c r="G7" s="398">
        <v>5.4329638175227393</v>
      </c>
    </row>
    <row r="8" spans="2:7" ht="15.75" thickBot="1" x14ac:dyDescent="0.3">
      <c r="B8" s="272">
        <v>3</v>
      </c>
      <c r="C8" s="273" t="s">
        <v>37</v>
      </c>
      <c r="D8" s="397">
        <v>7.8388022106747659</v>
      </c>
      <c r="E8" s="397">
        <v>7.8631456648265026</v>
      </c>
      <c r="F8" s="397">
        <v>7.8370949259756726</v>
      </c>
      <c r="G8" s="398">
        <v>7.8392491155017661</v>
      </c>
    </row>
    <row r="9" spans="2:7" ht="15.75" thickBot="1" x14ac:dyDescent="0.3">
      <c r="B9" s="272">
        <v>4</v>
      </c>
      <c r="C9" s="273" t="s">
        <v>38</v>
      </c>
      <c r="D9" s="397">
        <v>7.2243802573338103</v>
      </c>
      <c r="E9" s="397">
        <v>7.1613958651737004</v>
      </c>
      <c r="F9" s="397">
        <v>7.2039399912393751</v>
      </c>
      <c r="G9" s="398">
        <v>7.2244735962769395</v>
      </c>
    </row>
    <row r="10" spans="2:7" ht="15.75" thickBot="1" x14ac:dyDescent="0.3">
      <c r="B10" s="272">
        <v>5</v>
      </c>
      <c r="C10" s="273" t="s">
        <v>39</v>
      </c>
      <c r="D10" s="397">
        <v>7.3545654229267861</v>
      </c>
      <c r="E10" s="397">
        <v>7.2784726359067768</v>
      </c>
      <c r="F10" s="397">
        <v>7.3091371438973267</v>
      </c>
      <c r="G10" s="398">
        <v>7.3546663428585388</v>
      </c>
    </row>
    <row r="11" spans="2:7" ht="15.75" thickBot="1" x14ac:dyDescent="0.3">
      <c r="B11" s="272">
        <v>6</v>
      </c>
      <c r="C11" s="273" t="s">
        <v>40</v>
      </c>
      <c r="D11" s="397">
        <v>8.3263479717368938</v>
      </c>
      <c r="E11" s="397">
        <v>8.2239704101248723</v>
      </c>
      <c r="F11" s="397">
        <v>8.315546975550042</v>
      </c>
      <c r="G11" s="398">
        <v>8.3261810582348765</v>
      </c>
    </row>
    <row r="12" spans="2:7" ht="15.75" thickBot="1" x14ac:dyDescent="0.3">
      <c r="B12" s="272">
        <v>7</v>
      </c>
      <c r="C12" s="273" t="s">
        <v>41</v>
      </c>
      <c r="D12" s="397">
        <v>7.5728771789504927</v>
      </c>
      <c r="E12" s="397">
        <v>7.4947006613405645</v>
      </c>
      <c r="F12" s="397">
        <v>7.5235277705304391</v>
      </c>
      <c r="G12" s="398">
        <v>7.5729207614271017</v>
      </c>
    </row>
    <row r="13" spans="2:7" ht="15.75" thickBot="1" x14ac:dyDescent="0.3">
      <c r="B13" s="272">
        <v>8</v>
      </c>
      <c r="C13" s="273" t="s">
        <v>42</v>
      </c>
      <c r="D13" s="397">
        <v>7.6795357776960085</v>
      </c>
      <c r="E13" s="397">
        <v>7.6437528456360431</v>
      </c>
      <c r="F13" s="397">
        <v>7.6812233077208791</v>
      </c>
      <c r="G13" s="398">
        <v>7.6795165694413132</v>
      </c>
    </row>
    <row r="14" spans="2:7" ht="15.75" thickBot="1" x14ac:dyDescent="0.3">
      <c r="B14" s="272">
        <v>9</v>
      </c>
      <c r="C14" s="273" t="s">
        <v>43</v>
      </c>
      <c r="D14" s="397">
        <v>8.8607925053290835</v>
      </c>
      <c r="E14" s="397">
        <v>8.7640267893626387</v>
      </c>
      <c r="F14" s="397">
        <v>8.8123378646864321</v>
      </c>
      <c r="G14" s="398">
        <v>8.8608457424211906</v>
      </c>
    </row>
    <row r="15" spans="2:7" ht="15.75" thickBot="1" x14ac:dyDescent="0.3">
      <c r="B15" s="272">
        <v>10</v>
      </c>
      <c r="C15" s="273" t="s">
        <v>44</v>
      </c>
      <c r="D15" s="397">
        <v>7.0082504454653742</v>
      </c>
      <c r="E15" s="397">
        <v>7.3542643265629284</v>
      </c>
      <c r="F15" s="397">
        <v>7.1110168076474274</v>
      </c>
      <c r="G15" s="398">
        <v>7.008276889323124</v>
      </c>
    </row>
    <row r="16" spans="2:7" ht="15.75" thickBot="1" x14ac:dyDescent="0.3">
      <c r="B16" s="272">
        <v>11</v>
      </c>
      <c r="C16" s="273" t="s">
        <v>45</v>
      </c>
      <c r="D16" s="397">
        <v>9.2079856564148237</v>
      </c>
      <c r="E16" s="397">
        <v>9.1756341704912163</v>
      </c>
      <c r="F16" s="397">
        <v>9.2007354541757671</v>
      </c>
      <c r="G16" s="398">
        <v>9.2080248731247352</v>
      </c>
    </row>
    <row r="17" spans="2:7" ht="15.75" thickBot="1" x14ac:dyDescent="0.3">
      <c r="B17" s="272">
        <v>12</v>
      </c>
      <c r="C17" s="273" t="s">
        <v>46</v>
      </c>
      <c r="D17" s="397">
        <v>5.472438798065669</v>
      </c>
      <c r="E17" s="397">
        <v>5.4348155190146228</v>
      </c>
      <c r="F17" s="397">
        <v>5.4521507768703099</v>
      </c>
      <c r="G17" s="398">
        <v>5.4725231092497895</v>
      </c>
    </row>
    <row r="18" spans="2:7" ht="15.75" thickBot="1" x14ac:dyDescent="0.3">
      <c r="B18" s="272">
        <v>13</v>
      </c>
      <c r="C18" s="273" t="s">
        <v>47</v>
      </c>
      <c r="D18" s="397">
        <v>8.3195538731093084</v>
      </c>
      <c r="E18" s="397">
        <v>8.3601409999697331</v>
      </c>
      <c r="F18" s="397">
        <v>8.3566058229478912</v>
      </c>
      <c r="G18" s="398">
        <v>8.3195928933071652</v>
      </c>
    </row>
    <row r="19" spans="2:7" ht="15.75" thickBot="1" x14ac:dyDescent="0.3">
      <c r="B19" s="274">
        <v>14</v>
      </c>
      <c r="C19" s="275" t="s">
        <v>48</v>
      </c>
      <c r="D19" s="399">
        <v>9.3953191750547003</v>
      </c>
      <c r="E19" s="399">
        <v>9.8050644447267779</v>
      </c>
      <c r="F19" s="399">
        <v>9.6081198192990431</v>
      </c>
      <c r="G19" s="400">
        <v>9.3953339192257985</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 min="5" max="5" width="9.140625" customWidth="1"/>
    <col min="6" max="6" width="10.42578125" customWidth="1"/>
    <col min="7" max="7" width="12.42578125" customWidth="1"/>
  </cols>
  <sheetData>
    <row r="2" spans="2:7" x14ac:dyDescent="0.25">
      <c r="B2" s="3" t="s">
        <v>711</v>
      </c>
    </row>
    <row r="5" spans="2:7" ht="25.5" x14ac:dyDescent="0.25">
      <c r="B5" s="443" t="s">
        <v>442</v>
      </c>
      <c r="C5" s="442"/>
      <c r="D5" s="284" t="s">
        <v>687</v>
      </c>
      <c r="E5" s="284" t="s">
        <v>684</v>
      </c>
      <c r="F5" s="284" t="s">
        <v>685</v>
      </c>
      <c r="G5" s="284" t="s">
        <v>688</v>
      </c>
    </row>
    <row r="6" spans="2:7" x14ac:dyDescent="0.25">
      <c r="B6" s="52" t="s">
        <v>1</v>
      </c>
      <c r="C6" s="52" t="s">
        <v>2</v>
      </c>
      <c r="D6" s="284" t="s">
        <v>64</v>
      </c>
      <c r="E6" s="284" t="s">
        <v>64</v>
      </c>
      <c r="F6" s="284" t="s">
        <v>64</v>
      </c>
      <c r="G6" s="109" t="s">
        <v>64</v>
      </c>
    </row>
    <row r="7" spans="2:7" x14ac:dyDescent="0.25">
      <c r="B7" s="282">
        <v>1</v>
      </c>
      <c r="C7" s="283" t="s">
        <v>3</v>
      </c>
      <c r="D7" s="285">
        <v>26.595924523786532</v>
      </c>
      <c r="E7" s="285">
        <v>30.55258810637768</v>
      </c>
      <c r="F7" s="285">
        <v>26.494677176916774</v>
      </c>
      <c r="G7" s="285">
        <v>26.668483466427645</v>
      </c>
    </row>
    <row r="8" spans="2:7" x14ac:dyDescent="0.25">
      <c r="B8" s="282">
        <v>2</v>
      </c>
      <c r="C8" s="283" t="s">
        <v>4</v>
      </c>
      <c r="D8" s="285">
        <v>22.217728757191303</v>
      </c>
      <c r="E8" s="285">
        <v>25.98873392315754</v>
      </c>
      <c r="F8" s="285">
        <v>22.535422087716263</v>
      </c>
      <c r="G8" s="285">
        <v>22.2982438376904</v>
      </c>
    </row>
    <row r="9" spans="2:7" x14ac:dyDescent="0.25">
      <c r="B9" s="282">
        <v>3</v>
      </c>
      <c r="C9" s="283" t="s">
        <v>5</v>
      </c>
      <c r="D9" s="285">
        <v>25.238104900199662</v>
      </c>
      <c r="E9" s="285">
        <v>27.296884456669456</v>
      </c>
      <c r="F9" s="285">
        <v>25.575217034842836</v>
      </c>
      <c r="G9" s="285">
        <v>25.313018101313418</v>
      </c>
    </row>
    <row r="10" spans="2:7" x14ac:dyDescent="0.25">
      <c r="B10" s="282">
        <v>4</v>
      </c>
      <c r="C10" s="283" t="s">
        <v>6</v>
      </c>
      <c r="D10" s="285">
        <v>31.148504009822272</v>
      </c>
      <c r="E10" s="285">
        <v>33.261957086338832</v>
      </c>
      <c r="F10" s="285">
        <v>31.493341460041961</v>
      </c>
      <c r="G10" s="285">
        <v>31.224120937865351</v>
      </c>
    </row>
    <row r="11" spans="2:7" x14ac:dyDescent="0.25">
      <c r="B11" s="282">
        <v>5</v>
      </c>
      <c r="C11" s="283" t="s">
        <v>7</v>
      </c>
      <c r="D11" s="285">
        <v>24.251802841770957</v>
      </c>
      <c r="E11" s="285">
        <v>26.281315718079856</v>
      </c>
      <c r="F11" s="285">
        <v>24.77710481410935</v>
      </c>
      <c r="G11" s="285">
        <v>24.328711207898579</v>
      </c>
    </row>
    <row r="12" spans="2:7" x14ac:dyDescent="0.25">
      <c r="B12" s="282">
        <v>6</v>
      </c>
      <c r="C12" s="283" t="s">
        <v>8</v>
      </c>
      <c r="D12" s="285">
        <v>24.753357256145996</v>
      </c>
      <c r="E12" s="285">
        <v>26.789459128646651</v>
      </c>
      <c r="F12" s="285">
        <v>25.182925542175411</v>
      </c>
      <c r="G12" s="285">
        <v>24.830470038295047</v>
      </c>
    </row>
    <row r="13" spans="2:7" x14ac:dyDescent="0.25">
      <c r="B13" s="282">
        <v>7</v>
      </c>
      <c r="C13" s="283" t="s">
        <v>9</v>
      </c>
      <c r="D13" s="285">
        <v>31.822192526260789</v>
      </c>
      <c r="E13" s="285">
        <v>36.50542635555955</v>
      </c>
      <c r="F13" s="285">
        <v>32.191718430148818</v>
      </c>
      <c r="G13" s="285">
        <v>31.908574912510019</v>
      </c>
    </row>
    <row r="14" spans="2:7" x14ac:dyDescent="0.25">
      <c r="B14" s="282">
        <v>8</v>
      </c>
      <c r="C14" s="283" t="s">
        <v>10</v>
      </c>
      <c r="D14" s="285">
        <v>20.835031195888714</v>
      </c>
      <c r="E14" s="285">
        <v>22.72165477696198</v>
      </c>
      <c r="F14" s="285">
        <v>21.208957704411525</v>
      </c>
      <c r="G14" s="285">
        <v>20.901414380791344</v>
      </c>
    </row>
    <row r="15" spans="2:7" x14ac:dyDescent="0.25">
      <c r="B15" s="282">
        <v>9</v>
      </c>
      <c r="C15" s="283" t="s">
        <v>11</v>
      </c>
      <c r="D15" s="285">
        <v>13.531587954515018</v>
      </c>
      <c r="E15" s="285">
        <v>15.118057249031516</v>
      </c>
      <c r="F15" s="285">
        <v>13.81229740484587</v>
      </c>
      <c r="G15" s="285">
        <v>13.572698558535256</v>
      </c>
    </row>
    <row r="16" spans="2:7" x14ac:dyDescent="0.25">
      <c r="B16" s="282">
        <v>10</v>
      </c>
      <c r="C16" s="283" t="s">
        <v>407</v>
      </c>
      <c r="D16" s="285">
        <v>16.978609359164093</v>
      </c>
      <c r="E16" s="285">
        <v>18.161287027467527</v>
      </c>
      <c r="F16" s="285">
        <v>17.340849630802602</v>
      </c>
      <c r="G16" s="285">
        <v>17.052185446114109</v>
      </c>
    </row>
    <row r="17" spans="2:7" x14ac:dyDescent="0.25">
      <c r="B17" s="282">
        <v>11</v>
      </c>
      <c r="C17" s="283" t="s">
        <v>12</v>
      </c>
      <c r="D17" s="285">
        <v>13.366507940742522</v>
      </c>
      <c r="E17" s="285">
        <v>14.259853773257912</v>
      </c>
      <c r="F17" s="285">
        <v>13.872964307894557</v>
      </c>
      <c r="G17" s="285">
        <v>13.446695325278439</v>
      </c>
    </row>
    <row r="18" spans="2:7" x14ac:dyDescent="0.25">
      <c r="B18" s="282">
        <v>12</v>
      </c>
      <c r="C18" s="283" t="s">
        <v>13</v>
      </c>
      <c r="D18" s="285">
        <v>7.2160972493688966</v>
      </c>
      <c r="E18" s="285">
        <v>8.7824104322306695</v>
      </c>
      <c r="F18" s="285">
        <v>7.6966582447216521</v>
      </c>
      <c r="G18" s="285">
        <v>7.2997761694902135</v>
      </c>
    </row>
    <row r="19" spans="2:7" x14ac:dyDescent="0.25">
      <c r="B19" s="282">
        <v>13</v>
      </c>
      <c r="C19" s="283" t="s">
        <v>14</v>
      </c>
      <c r="D19" s="285">
        <v>6.2675927068289248</v>
      </c>
      <c r="E19" s="285">
        <v>6.7084788213918829</v>
      </c>
      <c r="F19" s="285">
        <v>6.839709462205585</v>
      </c>
      <c r="G19" s="285">
        <v>6.3554341891788955</v>
      </c>
    </row>
    <row r="20" spans="2:7" x14ac:dyDescent="0.25">
      <c r="B20" s="282">
        <v>14</v>
      </c>
      <c r="C20" s="283" t="s">
        <v>15</v>
      </c>
      <c r="D20" s="285">
        <v>-6.052830788718655E-2</v>
      </c>
      <c r="E20" s="285">
        <v>1.2093927955606638</v>
      </c>
      <c r="F20" s="285">
        <v>0.42268484656788896</v>
      </c>
      <c r="G20" s="285">
        <v>2.9827477716023232E-2</v>
      </c>
    </row>
    <row r="21" spans="2:7" x14ac:dyDescent="0.25">
      <c r="B21" s="282">
        <v>15</v>
      </c>
      <c r="C21" s="283" t="s">
        <v>16</v>
      </c>
      <c r="D21" s="285">
        <v>-0.96380490280677389</v>
      </c>
      <c r="E21" s="285">
        <v>-0.43914958423263695</v>
      </c>
      <c r="F21" s="285">
        <v>-0.41024563853472351</v>
      </c>
      <c r="G21" s="285">
        <v>-0.86454752192695139</v>
      </c>
    </row>
    <row r="22" spans="2:7" x14ac:dyDescent="0.25">
      <c r="B22" s="282">
        <v>16</v>
      </c>
      <c r="C22" s="283" t="s">
        <v>17</v>
      </c>
      <c r="D22" s="285">
        <v>-3.1981280641563359</v>
      </c>
      <c r="E22" s="285">
        <v>-2.2065254133469168</v>
      </c>
      <c r="F22" s="285">
        <v>-2.0502636737595918</v>
      </c>
      <c r="G22" s="285">
        <v>-3.0372972427978415</v>
      </c>
    </row>
    <row r="23" spans="2:7" x14ac:dyDescent="0.25">
      <c r="B23" s="282">
        <v>17</v>
      </c>
      <c r="C23" s="283" t="s">
        <v>18</v>
      </c>
      <c r="D23" s="285">
        <v>-4.0650775817858822</v>
      </c>
      <c r="E23" s="285">
        <v>-3.6012762173543083</v>
      </c>
      <c r="F23" s="285">
        <v>-3.6967768926567488</v>
      </c>
      <c r="G23" s="285">
        <v>-4.0280084814844752</v>
      </c>
    </row>
    <row r="24" spans="2:7" x14ac:dyDescent="0.25">
      <c r="B24" s="282">
        <v>18</v>
      </c>
      <c r="C24" s="283" t="s">
        <v>19</v>
      </c>
      <c r="D24" s="285">
        <v>-4.4422385658199763</v>
      </c>
      <c r="E24" s="285">
        <v>-3.7336413499560761</v>
      </c>
      <c r="F24" s="285">
        <v>-4.0499890128051863</v>
      </c>
      <c r="G24" s="285">
        <v>-4.2000016474413666</v>
      </c>
    </row>
    <row r="25" spans="2:7" x14ac:dyDescent="0.25">
      <c r="B25" s="282">
        <v>19</v>
      </c>
      <c r="C25" s="283" t="s">
        <v>20</v>
      </c>
      <c r="D25" s="285">
        <v>-2.1417184847830244</v>
      </c>
      <c r="E25" s="285">
        <v>-1.8759270253093323</v>
      </c>
      <c r="F25" s="285">
        <v>-2.0372506406951145</v>
      </c>
      <c r="G25" s="285">
        <v>-2.0525116345735608</v>
      </c>
    </row>
    <row r="26" spans="2:7" x14ac:dyDescent="0.25">
      <c r="B26" s="282">
        <v>20</v>
      </c>
      <c r="C26" s="283" t="s">
        <v>21</v>
      </c>
      <c r="D26" s="285">
        <v>-2.606009505393736E-2</v>
      </c>
      <c r="E26" s="285">
        <v>-2.9521838411357111</v>
      </c>
      <c r="F26" s="285">
        <v>-2.1896074514664172</v>
      </c>
      <c r="G26" s="285">
        <v>6.0902120048851316E-2</v>
      </c>
    </row>
    <row r="27" spans="2:7" x14ac:dyDescent="0.25">
      <c r="B27" s="282">
        <v>21</v>
      </c>
      <c r="C27" s="283" t="s">
        <v>22</v>
      </c>
      <c r="D27" s="285">
        <v>-3.3007214667099283</v>
      </c>
      <c r="E27" s="285">
        <v>-5.8616867716795094</v>
      </c>
      <c r="F27" s="285">
        <v>-4.7630725395347362</v>
      </c>
      <c r="G27" s="285">
        <v>-3.2134257894978306</v>
      </c>
    </row>
    <row r="28" spans="2:7" x14ac:dyDescent="0.25">
      <c r="B28" s="282">
        <v>22</v>
      </c>
      <c r="C28" s="283" t="s">
        <v>23</v>
      </c>
      <c r="D28" s="285">
        <v>-8.1087693904076392</v>
      </c>
      <c r="E28" s="285">
        <v>-10.123082220595199</v>
      </c>
      <c r="F28" s="285">
        <v>-9.5405540899976842</v>
      </c>
      <c r="G28" s="285">
        <v>-8.0058868061481459</v>
      </c>
    </row>
    <row r="29" spans="2:7" x14ac:dyDescent="0.25">
      <c r="B29" s="282">
        <v>23</v>
      </c>
      <c r="C29" s="283" t="s">
        <v>24</v>
      </c>
      <c r="D29" s="285">
        <v>-16.38756916528725</v>
      </c>
      <c r="E29" s="285">
        <v>-16.24203764062927</v>
      </c>
      <c r="F29" s="285">
        <v>-16.26846019124234</v>
      </c>
      <c r="G29" s="285">
        <v>-16.277166309527516</v>
      </c>
    </row>
    <row r="30" spans="2:7" x14ac:dyDescent="0.25">
      <c r="B30" s="282">
        <v>24</v>
      </c>
      <c r="C30" s="283" t="s">
        <v>25</v>
      </c>
      <c r="D30" s="285">
        <v>-7.7550728518437282</v>
      </c>
      <c r="E30" s="285">
        <v>-7.5567159093022349</v>
      </c>
      <c r="F30" s="285">
        <v>-7.7643187138986089</v>
      </c>
      <c r="G30" s="285">
        <v>-7.6300368408487849</v>
      </c>
    </row>
    <row r="31" spans="2:7" x14ac:dyDescent="0.25">
      <c r="B31" s="282">
        <v>25</v>
      </c>
      <c r="C31" s="283" t="s">
        <v>26</v>
      </c>
      <c r="D31" s="285">
        <v>-9.4411262744714364</v>
      </c>
      <c r="E31" s="285">
        <v>-9.1818306898065032</v>
      </c>
      <c r="F31" s="285">
        <v>-9.3208972037442379</v>
      </c>
      <c r="G31" s="285">
        <v>-9.3495289217573401</v>
      </c>
    </row>
    <row r="32" spans="2:7" x14ac:dyDescent="0.25">
      <c r="B32" s="282">
        <v>26</v>
      </c>
      <c r="C32" s="283" t="s">
        <v>27</v>
      </c>
      <c r="D32" s="285">
        <v>-8.1067634781376867</v>
      </c>
      <c r="E32" s="285">
        <v>-10.722222259429376</v>
      </c>
      <c r="F32" s="285">
        <v>-8.9276155786542652</v>
      </c>
      <c r="G32" s="285">
        <v>-8.0173430778591417</v>
      </c>
    </row>
    <row r="33" spans="2:7" x14ac:dyDescent="0.25">
      <c r="B33" s="282">
        <v>27</v>
      </c>
      <c r="C33" s="283" t="s">
        <v>28</v>
      </c>
      <c r="D33" s="285">
        <v>-9.1539337922485533</v>
      </c>
      <c r="E33" s="285">
        <v>-12.795144162347373</v>
      </c>
      <c r="F33" s="285">
        <v>-10.22687152401279</v>
      </c>
      <c r="G33" s="285">
        <v>-9.0636066994793563</v>
      </c>
    </row>
  </sheetData>
  <mergeCells count="1">
    <mergeCell ref="B5:C5"/>
  </mergeCells>
  <conditionalFormatting sqref="D7:G33">
    <cfRule type="cellIs" dxfId="43" priority="1" operator="equal">
      <formula>0</formula>
    </cfRule>
  </conditionalFormatting>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 min="6" max="6" width="10" customWidth="1"/>
    <col min="7" max="7" width="12.7109375" customWidth="1"/>
  </cols>
  <sheetData>
    <row r="2" spans="2:7" x14ac:dyDescent="0.25">
      <c r="B2" s="3" t="s">
        <v>712</v>
      </c>
    </row>
    <row r="5" spans="2:7" ht="25.5" x14ac:dyDescent="0.25">
      <c r="B5" s="443" t="s">
        <v>443</v>
      </c>
      <c r="C5" s="442"/>
      <c r="D5" s="284" t="s">
        <v>687</v>
      </c>
      <c r="E5" s="284" t="s">
        <v>684</v>
      </c>
      <c r="F5" s="284" t="s">
        <v>685</v>
      </c>
      <c r="G5" s="284" t="s">
        <v>688</v>
      </c>
    </row>
    <row r="6" spans="2:7" x14ac:dyDescent="0.25">
      <c r="B6" s="52" t="s">
        <v>1</v>
      </c>
      <c r="C6" s="52" t="s">
        <v>2</v>
      </c>
      <c r="D6" s="284" t="s">
        <v>64</v>
      </c>
      <c r="E6" s="284" t="s">
        <v>64</v>
      </c>
      <c r="F6" s="284" t="s">
        <v>64</v>
      </c>
      <c r="G6" s="109" t="s">
        <v>64</v>
      </c>
    </row>
    <row r="7" spans="2:7" x14ac:dyDescent="0.25">
      <c r="B7" s="282">
        <v>1</v>
      </c>
      <c r="C7" s="283" t="s">
        <v>3</v>
      </c>
      <c r="D7" s="285">
        <v>19.75905406191486</v>
      </c>
      <c r="E7" s="285">
        <v>21.600436164357387</v>
      </c>
      <c r="F7" s="285">
        <v>19.889174071568519</v>
      </c>
      <c r="G7" s="285">
        <v>19.76047014455478</v>
      </c>
    </row>
    <row r="8" spans="2:7" x14ac:dyDescent="0.25">
      <c r="B8" s="282">
        <v>2</v>
      </c>
      <c r="C8" s="283" t="s">
        <v>4</v>
      </c>
      <c r="D8" s="285">
        <v>17.124923315657668</v>
      </c>
      <c r="E8" s="285">
        <v>18.786602529580168</v>
      </c>
      <c r="F8" s="285">
        <v>17.223262407825665</v>
      </c>
      <c r="G8" s="285">
        <v>17.13026177812084</v>
      </c>
    </row>
    <row r="9" spans="2:7" x14ac:dyDescent="0.25">
      <c r="B9" s="282">
        <v>3</v>
      </c>
      <c r="C9" s="283" t="s">
        <v>5</v>
      </c>
      <c r="D9" s="285">
        <v>18.851906158548893</v>
      </c>
      <c r="E9" s="285">
        <v>19.654818634204407</v>
      </c>
      <c r="F9" s="285">
        <v>19.127476436184075</v>
      </c>
      <c r="G9" s="285">
        <v>18.855146013434862</v>
      </c>
    </row>
    <row r="10" spans="2:7" x14ac:dyDescent="0.25">
      <c r="B10" s="282">
        <v>4</v>
      </c>
      <c r="C10" s="283" t="s">
        <v>6</v>
      </c>
      <c r="D10" s="285">
        <v>24.767564519304539</v>
      </c>
      <c r="E10" s="285">
        <v>25.602739491788643</v>
      </c>
      <c r="F10" s="285">
        <v>25.044308690652144</v>
      </c>
      <c r="G10" s="285">
        <v>24.771513092166721</v>
      </c>
    </row>
    <row r="11" spans="2:7" x14ac:dyDescent="0.25">
      <c r="B11" s="282">
        <v>5</v>
      </c>
      <c r="C11" s="283" t="s">
        <v>7</v>
      </c>
      <c r="D11" s="285">
        <v>16.99552477192502</v>
      </c>
      <c r="E11" s="285">
        <v>17.815496584257303</v>
      </c>
      <c r="F11" s="285">
        <v>17.206617782109952</v>
      </c>
      <c r="G11" s="285">
        <v>17.000561326729887</v>
      </c>
    </row>
    <row r="12" spans="2:7" x14ac:dyDescent="0.25">
      <c r="B12" s="282">
        <v>6</v>
      </c>
      <c r="C12" s="283" t="s">
        <v>8</v>
      </c>
      <c r="D12" s="285">
        <v>17.33466059192374</v>
      </c>
      <c r="E12" s="285">
        <v>18.393326681906061</v>
      </c>
      <c r="F12" s="285">
        <v>17.513286696336039</v>
      </c>
      <c r="G12" s="285">
        <v>17.340550854541242</v>
      </c>
    </row>
    <row r="13" spans="2:7" x14ac:dyDescent="0.25">
      <c r="B13" s="282">
        <v>7</v>
      </c>
      <c r="C13" s="283" t="s">
        <v>9</v>
      </c>
      <c r="D13" s="285">
        <v>25.477069805888636</v>
      </c>
      <c r="E13" s="285">
        <v>29.349918434159331</v>
      </c>
      <c r="F13" s="285">
        <v>25.662161303936522</v>
      </c>
      <c r="G13" s="285">
        <v>25.494667877148942</v>
      </c>
    </row>
    <row r="14" spans="2:7" x14ac:dyDescent="0.25">
      <c r="B14" s="282">
        <v>8</v>
      </c>
      <c r="C14" s="283" t="s">
        <v>10</v>
      </c>
      <c r="D14" s="285">
        <v>14.301594769370045</v>
      </c>
      <c r="E14" s="285">
        <v>15.58417206489419</v>
      </c>
      <c r="F14" s="285">
        <v>14.440231663330005</v>
      </c>
      <c r="G14" s="285">
        <v>14.298776742561627</v>
      </c>
    </row>
    <row r="15" spans="2:7" x14ac:dyDescent="0.25">
      <c r="B15" s="282">
        <v>9</v>
      </c>
      <c r="C15" s="283" t="s">
        <v>11</v>
      </c>
      <c r="D15" s="285">
        <v>9.9030147150491832</v>
      </c>
      <c r="E15" s="285">
        <v>10.383820199699912</v>
      </c>
      <c r="F15" s="285">
        <v>9.8811711688734789</v>
      </c>
      <c r="G15" s="285">
        <v>9.8791050882008982</v>
      </c>
    </row>
    <row r="16" spans="2:7" x14ac:dyDescent="0.25">
      <c r="B16" s="282">
        <v>10</v>
      </c>
      <c r="C16" s="283" t="s">
        <v>407</v>
      </c>
      <c r="D16" s="285">
        <v>11.744824782272342</v>
      </c>
      <c r="E16" s="285">
        <v>12.56432569274466</v>
      </c>
      <c r="F16" s="285">
        <v>11.885208511252314</v>
      </c>
      <c r="G16" s="285">
        <v>11.749257900730038</v>
      </c>
    </row>
    <row r="17" spans="2:7" x14ac:dyDescent="0.25">
      <c r="B17" s="282">
        <v>11</v>
      </c>
      <c r="C17" s="283" t="s">
        <v>12</v>
      </c>
      <c r="D17" s="285">
        <v>6.4474309031848449</v>
      </c>
      <c r="E17" s="285">
        <v>7.0828879242155027</v>
      </c>
      <c r="F17" s="285">
        <v>6.5182240605846093</v>
      </c>
      <c r="G17" s="285">
        <v>6.4503424544723575</v>
      </c>
    </row>
    <row r="18" spans="2:7" x14ac:dyDescent="0.25">
      <c r="B18" s="282">
        <v>12</v>
      </c>
      <c r="C18" s="283" t="s">
        <v>13</v>
      </c>
      <c r="D18" s="285">
        <v>3.5199659470461775</v>
      </c>
      <c r="E18" s="285">
        <v>4.3581693749104184</v>
      </c>
      <c r="F18" s="285">
        <v>3.5646104897908639</v>
      </c>
      <c r="G18" s="285">
        <v>3.5227674305457395</v>
      </c>
    </row>
    <row r="19" spans="2:7" x14ac:dyDescent="0.25">
      <c r="B19" s="282">
        <v>13</v>
      </c>
      <c r="C19" s="283" t="s">
        <v>14</v>
      </c>
      <c r="D19" s="285">
        <v>0.60125880522365627</v>
      </c>
      <c r="E19" s="285">
        <v>0.97489329326296215</v>
      </c>
      <c r="F19" s="285">
        <v>0.68995330158688173</v>
      </c>
      <c r="G19" s="285">
        <v>0.60668720856435598</v>
      </c>
    </row>
    <row r="20" spans="2:7" x14ac:dyDescent="0.25">
      <c r="B20" s="282">
        <v>14</v>
      </c>
      <c r="C20" s="283" t="s">
        <v>15</v>
      </c>
      <c r="D20" s="285">
        <v>-3.2649669079248014</v>
      </c>
      <c r="E20" s="285">
        <v>-2.614528593068679</v>
      </c>
      <c r="F20" s="285">
        <v>-3.1048992698600202</v>
      </c>
      <c r="G20" s="285">
        <v>-3.2649105493954984</v>
      </c>
    </row>
    <row r="21" spans="2:7" x14ac:dyDescent="0.25">
      <c r="B21" s="282">
        <v>15</v>
      </c>
      <c r="C21" s="283" t="s">
        <v>16</v>
      </c>
      <c r="D21" s="285">
        <v>-5.489043944881038</v>
      </c>
      <c r="E21" s="285">
        <v>-5.2140089298405101</v>
      </c>
      <c r="F21" s="285">
        <v>-5.5257109539412212</v>
      </c>
      <c r="G21" s="285">
        <v>-5.5471098790584605</v>
      </c>
    </row>
    <row r="22" spans="2:7" x14ac:dyDescent="0.25">
      <c r="B22" s="282">
        <v>16</v>
      </c>
      <c r="C22" s="283" t="s">
        <v>17</v>
      </c>
      <c r="D22" s="285">
        <v>-6.327956109055541</v>
      </c>
      <c r="E22" s="285">
        <v>-5.7995378715794859</v>
      </c>
      <c r="F22" s="285">
        <v>-6.168666337194681</v>
      </c>
      <c r="G22" s="285">
        <v>-6.1891008815276738</v>
      </c>
    </row>
    <row r="23" spans="2:7" x14ac:dyDescent="0.25">
      <c r="B23" s="282">
        <v>17</v>
      </c>
      <c r="C23" s="283" t="s">
        <v>18</v>
      </c>
      <c r="D23" s="285">
        <v>-5.9265567883326744</v>
      </c>
      <c r="E23" s="285">
        <v>-5.6929510749458334</v>
      </c>
      <c r="F23" s="285">
        <v>-5.943560607148636</v>
      </c>
      <c r="G23" s="285">
        <v>-5.6419802062382987</v>
      </c>
    </row>
    <row r="24" spans="2:7" x14ac:dyDescent="0.25">
      <c r="B24" s="282">
        <v>18</v>
      </c>
      <c r="C24" s="283" t="s">
        <v>19</v>
      </c>
      <c r="D24" s="285">
        <v>-6.0019125152384163</v>
      </c>
      <c r="E24" s="285">
        <v>-5.1614874022199633</v>
      </c>
      <c r="F24" s="285">
        <v>-5.8596392529145565</v>
      </c>
      <c r="G24" s="285">
        <v>-5.6726914702992808</v>
      </c>
    </row>
    <row r="25" spans="2:7" x14ac:dyDescent="0.25">
      <c r="B25" s="282">
        <v>19</v>
      </c>
      <c r="C25" s="283" t="s">
        <v>20</v>
      </c>
      <c r="D25" s="285">
        <v>-6.6803155470311699</v>
      </c>
      <c r="E25" s="285">
        <v>-4.8110030373167598</v>
      </c>
      <c r="F25" s="285">
        <v>-6.0739463267204599</v>
      </c>
      <c r="G25" s="285">
        <v>-6.6594157669511462</v>
      </c>
    </row>
    <row r="26" spans="2:7" x14ac:dyDescent="0.25">
      <c r="B26" s="282">
        <v>20</v>
      </c>
      <c r="C26" s="283" t="s">
        <v>21</v>
      </c>
      <c r="D26" s="285">
        <v>-7.5251740057767957</v>
      </c>
      <c r="E26" s="285">
        <v>-7.9756519382819056</v>
      </c>
      <c r="F26" s="285">
        <v>-7.674403941554286</v>
      </c>
      <c r="G26" s="285">
        <v>-7.407286947917771</v>
      </c>
    </row>
    <row r="27" spans="2:7" x14ac:dyDescent="0.25">
      <c r="B27" s="282">
        <v>21</v>
      </c>
      <c r="C27" s="283" t="s">
        <v>22</v>
      </c>
      <c r="D27" s="285">
        <v>-7.5269722121493139</v>
      </c>
      <c r="E27" s="285">
        <v>-7.942317729174607</v>
      </c>
      <c r="F27" s="285">
        <v>-7.5046689142126546</v>
      </c>
      <c r="G27" s="285">
        <v>-7.408621357322458</v>
      </c>
    </row>
    <row r="28" spans="2:7" x14ac:dyDescent="0.25">
      <c r="B28" s="282">
        <v>22</v>
      </c>
      <c r="C28" s="283" t="s">
        <v>23</v>
      </c>
      <c r="D28" s="285">
        <v>-11.853430520727304</v>
      </c>
      <c r="E28" s="285">
        <v>-12.42243101126256</v>
      </c>
      <c r="F28" s="285">
        <v>-11.795981136071457</v>
      </c>
      <c r="G28" s="285">
        <v>-11.68889790669483</v>
      </c>
    </row>
    <row r="29" spans="2:7" x14ac:dyDescent="0.25">
      <c r="B29" s="282">
        <v>23</v>
      </c>
      <c r="C29" s="283" t="s">
        <v>24</v>
      </c>
      <c r="D29" s="285">
        <v>-11.790115833280717</v>
      </c>
      <c r="E29" s="285">
        <v>-11.613320523515704</v>
      </c>
      <c r="F29" s="285">
        <v>-11.6931986243249</v>
      </c>
      <c r="G29" s="285">
        <v>-11.628608805319406</v>
      </c>
    </row>
    <row r="30" spans="2:7" x14ac:dyDescent="0.25">
      <c r="B30" s="282">
        <v>24</v>
      </c>
      <c r="C30" s="283" t="s">
        <v>25</v>
      </c>
      <c r="D30" s="285">
        <v>-4.6441486070619122</v>
      </c>
      <c r="E30" s="285">
        <v>-4.7220729286023788</v>
      </c>
      <c r="F30" s="285">
        <v>-4.613787549516096</v>
      </c>
      <c r="G30" s="285">
        <v>-4.5559502763384847</v>
      </c>
    </row>
    <row r="31" spans="2:7" x14ac:dyDescent="0.25">
      <c r="B31" s="282">
        <v>25</v>
      </c>
      <c r="C31" s="283" t="s">
        <v>26</v>
      </c>
      <c r="D31" s="285">
        <v>-6.8347756820390355</v>
      </c>
      <c r="E31" s="285">
        <v>-6.6707266266447149</v>
      </c>
      <c r="F31" s="285">
        <v>-6.6282285069436391</v>
      </c>
      <c r="G31" s="285">
        <v>-6.7057193034022422</v>
      </c>
    </row>
    <row r="32" spans="2:7" x14ac:dyDescent="0.25">
      <c r="B32" s="282">
        <v>26</v>
      </c>
      <c r="C32" s="283" t="s">
        <v>27</v>
      </c>
      <c r="D32" s="285">
        <v>-6.6087448889770606</v>
      </c>
      <c r="E32" s="285">
        <v>-7.050953760244294</v>
      </c>
      <c r="F32" s="285">
        <v>-6.4068118022491056</v>
      </c>
      <c r="G32" s="285">
        <v>-6.4929342360750129</v>
      </c>
    </row>
    <row r="33" spans="2:7" x14ac:dyDescent="0.25">
      <c r="B33" s="282">
        <v>27</v>
      </c>
      <c r="C33" s="283" t="s">
        <v>28</v>
      </c>
      <c r="D33" s="285">
        <v>-7.5951228409385312</v>
      </c>
      <c r="E33" s="285">
        <v>-8.1206781395634433</v>
      </c>
      <c r="F33" s="285">
        <v>-7.3592293048004382</v>
      </c>
      <c r="G33" s="285">
        <v>-7.4775624966457173</v>
      </c>
    </row>
  </sheetData>
  <mergeCells count="1">
    <mergeCell ref="B5:C5"/>
  </mergeCells>
  <conditionalFormatting sqref="D7:G33">
    <cfRule type="cellIs" dxfId="42" priority="1" operator="equal">
      <formula>0</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heetViews>
  <sheetFormatPr defaultRowHeight="15" x14ac:dyDescent="0.25"/>
  <cols>
    <col min="3" max="3" width="16.85546875" bestFit="1" customWidth="1"/>
    <col min="4" max="6" width="10.140625" bestFit="1" customWidth="1"/>
    <col min="7" max="7" width="12.140625" customWidth="1"/>
  </cols>
  <sheetData>
    <row r="2" spans="2:7" x14ac:dyDescent="0.25">
      <c r="B2" s="3" t="s">
        <v>691</v>
      </c>
    </row>
    <row r="3" spans="2:7" ht="15.75" thickBot="1" x14ac:dyDescent="0.3"/>
    <row r="4" spans="2:7" ht="26.25" thickBot="1" x14ac:dyDescent="0.3">
      <c r="B4" s="276"/>
      <c r="C4" s="277"/>
      <c r="D4" s="278" t="s">
        <v>687</v>
      </c>
      <c r="E4" s="278" t="s">
        <v>684</v>
      </c>
      <c r="F4" s="278" t="s">
        <v>685</v>
      </c>
      <c r="G4" s="279" t="s">
        <v>688</v>
      </c>
    </row>
    <row r="5" spans="2:7" ht="39" thickBot="1" x14ac:dyDescent="0.3">
      <c r="B5" s="280" t="s">
        <v>689</v>
      </c>
      <c r="C5" s="268" t="s">
        <v>2</v>
      </c>
      <c r="D5" s="269" t="s">
        <v>690</v>
      </c>
      <c r="E5" s="269" t="s">
        <v>690</v>
      </c>
      <c r="F5" s="269" t="s">
        <v>690</v>
      </c>
      <c r="G5" s="281" t="s">
        <v>690</v>
      </c>
    </row>
    <row r="6" spans="2:7" ht="15.75" thickBot="1" x14ac:dyDescent="0.3">
      <c r="B6" s="270">
        <v>1</v>
      </c>
      <c r="C6" s="271" t="s">
        <v>35</v>
      </c>
      <c r="D6" s="397">
        <v>59.83242615700815</v>
      </c>
      <c r="E6" s="397">
        <v>56.784013128425734</v>
      </c>
      <c r="F6" s="397">
        <v>60.568951122224249</v>
      </c>
      <c r="G6" s="398">
        <v>60.361167480897457</v>
      </c>
    </row>
    <row r="7" spans="2:7" ht="15.75" thickBot="1" x14ac:dyDescent="0.3">
      <c r="B7" s="272">
        <v>2</v>
      </c>
      <c r="C7" s="273" t="s">
        <v>36</v>
      </c>
      <c r="D7" s="397">
        <v>44.271965089049964</v>
      </c>
      <c r="E7" s="397">
        <v>41.973187140577537</v>
      </c>
      <c r="F7" s="397">
        <v>43.688505165000606</v>
      </c>
      <c r="G7" s="398">
        <v>44.039735213589083</v>
      </c>
    </row>
    <row r="8" spans="2:7" ht="15.75" thickBot="1" x14ac:dyDescent="0.3">
      <c r="B8" s="272">
        <v>3</v>
      </c>
      <c r="C8" s="273" t="s">
        <v>37</v>
      </c>
      <c r="D8" s="397">
        <v>54.381635946032752</v>
      </c>
      <c r="E8" s="397">
        <v>53.778225570805333</v>
      </c>
      <c r="F8" s="397">
        <v>53.637444612534843</v>
      </c>
      <c r="G8" s="398">
        <v>54.144404943260056</v>
      </c>
    </row>
    <row r="9" spans="2:7" ht="15.75" thickBot="1" x14ac:dyDescent="0.3">
      <c r="B9" s="272">
        <v>4</v>
      </c>
      <c r="C9" s="273" t="s">
        <v>38</v>
      </c>
      <c r="D9" s="397">
        <v>62.40556350330484</v>
      </c>
      <c r="E9" s="397">
        <v>61.637932378629785</v>
      </c>
      <c r="F9" s="397">
        <v>61.696073064748902</v>
      </c>
      <c r="G9" s="398">
        <v>62.163437169135605</v>
      </c>
    </row>
    <row r="10" spans="2:7" ht="15.75" thickBot="1" x14ac:dyDescent="0.3">
      <c r="B10" s="272">
        <v>5</v>
      </c>
      <c r="C10" s="273" t="s">
        <v>39</v>
      </c>
      <c r="D10" s="397">
        <v>61.942639688098232</v>
      </c>
      <c r="E10" s="397">
        <v>61.535749938122365</v>
      </c>
      <c r="F10" s="397">
        <v>61.128972348409583</v>
      </c>
      <c r="G10" s="398">
        <v>61.764333785153603</v>
      </c>
    </row>
    <row r="11" spans="2:7" ht="15.75" thickBot="1" x14ac:dyDescent="0.3">
      <c r="B11" s="272">
        <v>6</v>
      </c>
      <c r="C11" s="273" t="s">
        <v>40</v>
      </c>
      <c r="D11" s="397">
        <v>64.005457193469567</v>
      </c>
      <c r="E11" s="397">
        <v>62.976440856457792</v>
      </c>
      <c r="F11" s="397">
        <v>63.4319239422381</v>
      </c>
      <c r="G11" s="398">
        <v>63.741769071847692</v>
      </c>
    </row>
    <row r="12" spans="2:7" ht="15.75" thickBot="1" x14ac:dyDescent="0.3">
      <c r="B12" s="272">
        <v>7</v>
      </c>
      <c r="C12" s="273" t="s">
        <v>41</v>
      </c>
      <c r="D12" s="397">
        <v>65.741067022142246</v>
      </c>
      <c r="E12" s="397">
        <v>65.373988453187309</v>
      </c>
      <c r="F12" s="397">
        <v>64.992819021513228</v>
      </c>
      <c r="G12" s="398">
        <v>65.422346482345432</v>
      </c>
    </row>
    <row r="13" spans="2:7" ht="15.75" thickBot="1" x14ac:dyDescent="0.3">
      <c r="B13" s="272">
        <v>8</v>
      </c>
      <c r="C13" s="273" t="s">
        <v>42</v>
      </c>
      <c r="D13" s="397">
        <v>67.202949606752398</v>
      </c>
      <c r="E13" s="397">
        <v>66.742210977646437</v>
      </c>
      <c r="F13" s="397">
        <v>66.709938221920893</v>
      </c>
      <c r="G13" s="398">
        <v>66.904039503830163</v>
      </c>
    </row>
    <row r="14" spans="2:7" ht="15.75" thickBot="1" x14ac:dyDescent="0.3">
      <c r="B14" s="272">
        <v>9</v>
      </c>
      <c r="C14" s="273" t="s">
        <v>43</v>
      </c>
      <c r="D14" s="397">
        <v>67.260134638995098</v>
      </c>
      <c r="E14" s="397">
        <v>67.328701793697419</v>
      </c>
      <c r="F14" s="397">
        <v>66.829516379709858</v>
      </c>
      <c r="G14" s="398">
        <v>66.934784349942291</v>
      </c>
    </row>
    <row r="15" spans="2:7" ht="15.75" thickBot="1" x14ac:dyDescent="0.3">
      <c r="B15" s="272">
        <v>10</v>
      </c>
      <c r="C15" s="273" t="s">
        <v>44</v>
      </c>
      <c r="D15" s="397">
        <v>63.343735139693941</v>
      </c>
      <c r="E15" s="397">
        <v>67.154577166009162</v>
      </c>
      <c r="F15" s="397">
        <v>65.215629422881776</v>
      </c>
      <c r="G15" s="398">
        <v>63.02916446680198</v>
      </c>
    </row>
    <row r="16" spans="2:7" ht="15.75" thickBot="1" x14ac:dyDescent="0.3">
      <c r="B16" s="272">
        <v>11</v>
      </c>
      <c r="C16" s="273" t="s">
        <v>45</v>
      </c>
      <c r="D16" s="397">
        <v>69.906939717197545</v>
      </c>
      <c r="E16" s="397">
        <v>70.589993927771786</v>
      </c>
      <c r="F16" s="397">
        <v>69.828852444127506</v>
      </c>
      <c r="G16" s="398">
        <v>69.584915832276167</v>
      </c>
    </row>
    <row r="17" spans="2:7" ht="15.75" thickBot="1" x14ac:dyDescent="0.3">
      <c r="B17" s="272">
        <v>12</v>
      </c>
      <c r="C17" s="273" t="s">
        <v>46</v>
      </c>
      <c r="D17" s="397">
        <v>72.858152399620792</v>
      </c>
      <c r="E17" s="397">
        <v>73.185019159677239</v>
      </c>
      <c r="F17" s="397">
        <v>72.62598604988635</v>
      </c>
      <c r="G17" s="398">
        <v>72.534723674647907</v>
      </c>
    </row>
    <row r="18" spans="2:7" ht="15.75" thickBot="1" x14ac:dyDescent="0.3">
      <c r="B18" s="272">
        <v>13</v>
      </c>
      <c r="C18" s="273" t="s">
        <v>47</v>
      </c>
      <c r="D18" s="397">
        <v>70.765715114495706</v>
      </c>
      <c r="E18" s="397">
        <v>71.822229610345531</v>
      </c>
      <c r="F18" s="397">
        <v>70.852931702341124</v>
      </c>
      <c r="G18" s="398">
        <v>70.44632689506409</v>
      </c>
    </row>
    <row r="19" spans="2:7" ht="15.75" thickBot="1" x14ac:dyDescent="0.3">
      <c r="B19" s="274">
        <v>14</v>
      </c>
      <c r="C19" s="275" t="s">
        <v>48</v>
      </c>
      <c r="D19" s="399">
        <v>68.2124583756585</v>
      </c>
      <c r="E19" s="399">
        <v>72.42574230790963</v>
      </c>
      <c r="F19" s="399">
        <v>69.192991744290794</v>
      </c>
      <c r="G19" s="400">
        <v>67.895723377564607</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election activeCell="H17" sqref="H17"/>
    </sheetView>
  </sheetViews>
  <sheetFormatPr defaultRowHeight="15" x14ac:dyDescent="0.25"/>
  <cols>
    <col min="3" max="3" width="16.85546875" bestFit="1" customWidth="1"/>
    <col min="4" max="6" width="10.140625" bestFit="1" customWidth="1"/>
    <col min="7" max="7" width="11.5703125" customWidth="1"/>
  </cols>
  <sheetData>
    <row r="2" spans="2:7" x14ac:dyDescent="0.25">
      <c r="B2" s="3" t="s">
        <v>713</v>
      </c>
    </row>
    <row r="3" spans="2:7" ht="15.75" thickBot="1" x14ac:dyDescent="0.3"/>
    <row r="4" spans="2:7" ht="26.25" thickBot="1" x14ac:dyDescent="0.3">
      <c r="B4" s="276"/>
      <c r="C4" s="277"/>
      <c r="D4" s="278" t="s">
        <v>687</v>
      </c>
      <c r="E4" s="278" t="s">
        <v>684</v>
      </c>
      <c r="F4" s="278" t="s">
        <v>685</v>
      </c>
      <c r="G4" s="279" t="s">
        <v>688</v>
      </c>
    </row>
    <row r="5" spans="2:7" ht="51.75" thickBot="1" x14ac:dyDescent="0.3">
      <c r="B5" s="276" t="s">
        <v>689</v>
      </c>
      <c r="C5" s="277" t="s">
        <v>2</v>
      </c>
      <c r="D5" s="278" t="s">
        <v>692</v>
      </c>
      <c r="E5" s="278" t="s">
        <v>692</v>
      </c>
      <c r="F5" s="278" t="s">
        <v>692</v>
      </c>
      <c r="G5" s="279" t="s">
        <v>692</v>
      </c>
    </row>
    <row r="6" spans="2:7" ht="15.75" thickBot="1" x14ac:dyDescent="0.3">
      <c r="B6" s="270">
        <v>1</v>
      </c>
      <c r="C6" s="271" t="s">
        <v>35</v>
      </c>
      <c r="D6" s="397">
        <v>16.48353501241462</v>
      </c>
      <c r="E6" s="397">
        <v>15.525924316049343</v>
      </c>
      <c r="F6" s="397">
        <v>16.569604663566359</v>
      </c>
      <c r="G6" s="398">
        <v>16.512405191670783</v>
      </c>
    </row>
    <row r="7" spans="2:7" ht="15.75" thickBot="1" x14ac:dyDescent="0.3">
      <c r="B7" s="272">
        <v>2</v>
      </c>
      <c r="C7" s="273" t="s">
        <v>36</v>
      </c>
      <c r="D7" s="397">
        <v>6.5157962269726184</v>
      </c>
      <c r="E7" s="397">
        <v>6.1762170179105054</v>
      </c>
      <c r="F7" s="397">
        <v>6.4290441772088549</v>
      </c>
      <c r="G7" s="398">
        <v>6.4808022329798609</v>
      </c>
    </row>
    <row r="8" spans="2:7" ht="15.75" thickBot="1" x14ac:dyDescent="0.3">
      <c r="B8" s="272">
        <v>3</v>
      </c>
      <c r="C8" s="273" t="s">
        <v>37</v>
      </c>
      <c r="D8" s="397">
        <v>8.9690542528882737</v>
      </c>
      <c r="E8" s="397">
        <v>8.8669507573106401</v>
      </c>
      <c r="F8" s="397">
        <v>8.843869118161976</v>
      </c>
      <c r="G8" s="398">
        <v>8.9276915705181246</v>
      </c>
    </row>
    <row r="9" spans="2:7" ht="15.75" thickBot="1" x14ac:dyDescent="0.3">
      <c r="B9" s="272">
        <v>4</v>
      </c>
      <c r="C9" s="273" t="s">
        <v>38</v>
      </c>
      <c r="D9" s="397">
        <v>8.0107357200709721</v>
      </c>
      <c r="E9" s="397">
        <v>7.9130261495268313</v>
      </c>
      <c r="F9" s="397">
        <v>7.9204217951121141</v>
      </c>
      <c r="G9" s="398">
        <v>7.9803611330448669</v>
      </c>
    </row>
    <row r="10" spans="2:7" ht="15.75" thickBot="1" x14ac:dyDescent="0.3">
      <c r="B10" s="272">
        <v>5</v>
      </c>
      <c r="C10" s="273" t="s">
        <v>39</v>
      </c>
      <c r="D10" s="397">
        <v>8.1028467752722921</v>
      </c>
      <c r="E10" s="397">
        <v>8.0501905501892352</v>
      </c>
      <c r="F10" s="397">
        <v>7.9969674158109552</v>
      </c>
      <c r="G10" s="398">
        <v>8.0800274984621598</v>
      </c>
    </row>
    <row r="11" spans="2:7" ht="15.75" thickBot="1" x14ac:dyDescent="0.3">
      <c r="B11" s="272">
        <v>6</v>
      </c>
      <c r="C11" s="273" t="s">
        <v>40</v>
      </c>
      <c r="D11" s="397">
        <v>9.4352894864813166</v>
      </c>
      <c r="E11" s="397">
        <v>9.2826077177686752</v>
      </c>
      <c r="F11" s="397">
        <v>9.3498798806308248</v>
      </c>
      <c r="G11" s="398">
        <v>9.395597138830718</v>
      </c>
    </row>
    <row r="12" spans="2:7" ht="15.75" thickBot="1" x14ac:dyDescent="0.3">
      <c r="B12" s="272">
        <v>7</v>
      </c>
      <c r="C12" s="273" t="s">
        <v>41</v>
      </c>
      <c r="D12" s="397">
        <v>8.2796904468633805</v>
      </c>
      <c r="E12" s="397">
        <v>8.2344551448500276</v>
      </c>
      <c r="F12" s="397">
        <v>8.1864218058429223</v>
      </c>
      <c r="G12" s="398">
        <v>8.2404575048829418</v>
      </c>
    </row>
    <row r="13" spans="2:7" ht="15.75" thickBot="1" x14ac:dyDescent="0.3">
      <c r="B13" s="272">
        <v>8</v>
      </c>
      <c r="C13" s="273" t="s">
        <v>42</v>
      </c>
      <c r="D13" s="397">
        <v>8.3887653922113437</v>
      </c>
      <c r="E13" s="397">
        <v>8.3323595385446865</v>
      </c>
      <c r="F13" s="397">
        <v>8.3282498922025248</v>
      </c>
      <c r="G13" s="398">
        <v>8.3524473387721923</v>
      </c>
    </row>
    <row r="14" spans="2:7" ht="15.75" thickBot="1" x14ac:dyDescent="0.3">
      <c r="B14" s="272">
        <v>9</v>
      </c>
      <c r="C14" s="273" t="s">
        <v>43</v>
      </c>
      <c r="D14" s="397">
        <v>9.9056679350538648</v>
      </c>
      <c r="E14" s="397">
        <v>9.9149237612000203</v>
      </c>
      <c r="F14" s="397">
        <v>9.841418554864882</v>
      </c>
      <c r="G14" s="398">
        <v>9.8569373018913513</v>
      </c>
    </row>
    <row r="15" spans="2:7" ht="15.75" thickBot="1" x14ac:dyDescent="0.3">
      <c r="B15" s="272">
        <v>10</v>
      </c>
      <c r="C15" s="273" t="s">
        <v>44</v>
      </c>
      <c r="D15" s="397">
        <v>7.7483271814667765</v>
      </c>
      <c r="E15" s="397">
        <v>8.215034446041221</v>
      </c>
      <c r="F15" s="397">
        <v>7.9781092272218563</v>
      </c>
      <c r="G15" s="398">
        <v>7.7110508111503702</v>
      </c>
    </row>
    <row r="16" spans="2:7" ht="15.75" thickBot="1" x14ac:dyDescent="0.3">
      <c r="B16" s="272">
        <v>11</v>
      </c>
      <c r="C16" s="273" t="s">
        <v>45</v>
      </c>
      <c r="D16" s="397">
        <v>10.303130359870957</v>
      </c>
      <c r="E16" s="397">
        <v>10.403019538812982</v>
      </c>
      <c r="F16" s="397">
        <v>10.290824305733626</v>
      </c>
      <c r="G16" s="398">
        <v>10.254847691137313</v>
      </c>
    </row>
    <row r="17" spans="2:7" ht="15.75" thickBot="1" x14ac:dyDescent="0.3">
      <c r="B17" s="272">
        <v>12</v>
      </c>
      <c r="C17" s="273" t="s">
        <v>46</v>
      </c>
      <c r="D17" s="397">
        <v>5.3330317278437782</v>
      </c>
      <c r="E17" s="397">
        <v>5.3621213963450591</v>
      </c>
      <c r="F17" s="397">
        <v>5.3211392068231946</v>
      </c>
      <c r="G17" s="398">
        <v>5.3145007492556777</v>
      </c>
    </row>
    <row r="18" spans="2:7" ht="15.75" thickBot="1" x14ac:dyDescent="0.3">
      <c r="B18" s="272">
        <v>13</v>
      </c>
      <c r="C18" s="273" t="s">
        <v>47</v>
      </c>
      <c r="D18" s="397">
        <v>9.1294072655122687</v>
      </c>
      <c r="E18" s="397">
        <v>9.2663005925712181</v>
      </c>
      <c r="F18" s="397">
        <v>9.1412828088447071</v>
      </c>
      <c r="G18" s="398">
        <v>9.0888610258839524</v>
      </c>
    </row>
    <row r="19" spans="2:7" ht="15.75" thickBot="1" x14ac:dyDescent="0.3">
      <c r="B19" s="274">
        <v>14</v>
      </c>
      <c r="C19" s="275" t="s">
        <v>48</v>
      </c>
      <c r="D19" s="397">
        <v>10.2277653613249</v>
      </c>
      <c r="E19" s="397">
        <v>10.859042019977268</v>
      </c>
      <c r="F19" s="397">
        <v>10.373942605566899</v>
      </c>
      <c r="G19" s="398">
        <v>10.179245953328337</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s>
  <sheetData>
    <row r="2" spans="2:7" x14ac:dyDescent="0.25">
      <c r="B2" s="3" t="s">
        <v>714</v>
      </c>
    </row>
    <row r="5" spans="2:7" ht="25.5" x14ac:dyDescent="0.25">
      <c r="B5" s="443" t="s">
        <v>442</v>
      </c>
      <c r="C5" s="442"/>
      <c r="D5" s="284" t="s">
        <v>687</v>
      </c>
      <c r="E5" s="284" t="s">
        <v>684</v>
      </c>
      <c r="F5" s="284" t="s">
        <v>685</v>
      </c>
      <c r="G5" s="284" t="s">
        <v>688</v>
      </c>
    </row>
    <row r="6" spans="2:7" x14ac:dyDescent="0.25">
      <c r="B6" s="52" t="s">
        <v>1</v>
      </c>
      <c r="C6" s="52" t="s">
        <v>2</v>
      </c>
      <c r="D6" s="284" t="s">
        <v>64</v>
      </c>
      <c r="E6" s="284" t="s">
        <v>64</v>
      </c>
      <c r="F6" s="284" t="s">
        <v>64</v>
      </c>
      <c r="G6" s="109" t="s">
        <v>64</v>
      </c>
    </row>
    <row r="7" spans="2:7" x14ac:dyDescent="0.25">
      <c r="B7" s="282">
        <v>1</v>
      </c>
      <c r="C7" s="283" t="s">
        <v>3</v>
      </c>
      <c r="D7" s="287">
        <v>29.422092823020247</v>
      </c>
      <c r="E7" s="287">
        <v>30.652081890476882</v>
      </c>
      <c r="F7" s="287">
        <v>30.789753175548405</v>
      </c>
      <c r="G7" s="287">
        <v>29.788604793175445</v>
      </c>
    </row>
    <row r="8" spans="2:7" x14ac:dyDescent="0.25">
      <c r="B8" s="282">
        <v>2</v>
      </c>
      <c r="C8" s="283" t="s">
        <v>4</v>
      </c>
      <c r="D8" s="287">
        <v>24.420170675465375</v>
      </c>
      <c r="E8" s="287">
        <v>26.323121803898079</v>
      </c>
      <c r="F8" s="287">
        <v>24.374433961317138</v>
      </c>
      <c r="G8" s="287">
        <v>24.396152336344617</v>
      </c>
    </row>
    <row r="9" spans="2:7" x14ac:dyDescent="0.25">
      <c r="B9" s="282">
        <v>3</v>
      </c>
      <c r="C9" s="283" t="s">
        <v>5</v>
      </c>
      <c r="D9" s="287">
        <v>26.951606479725701</v>
      </c>
      <c r="E9" s="287">
        <v>27.244199298781769</v>
      </c>
      <c r="F9" s="287">
        <v>28.206590189548322</v>
      </c>
      <c r="G9" s="287">
        <v>27.029820375649088</v>
      </c>
    </row>
    <row r="10" spans="2:7" x14ac:dyDescent="0.25">
      <c r="B10" s="282">
        <v>4</v>
      </c>
      <c r="C10" s="283" t="s">
        <v>6</v>
      </c>
      <c r="D10" s="287">
        <v>34.968541463600467</v>
      </c>
      <c r="E10" s="287">
        <v>35.334780294472992</v>
      </c>
      <c r="F10" s="287">
        <v>36.220372359510549</v>
      </c>
      <c r="G10" s="287">
        <v>35.043643190028519</v>
      </c>
    </row>
    <row r="11" spans="2:7" x14ac:dyDescent="0.25">
      <c r="B11" s="282">
        <v>5</v>
      </c>
      <c r="C11" s="283" t="s">
        <v>7</v>
      </c>
      <c r="D11" s="287">
        <v>25.137379655142272</v>
      </c>
      <c r="E11" s="287">
        <v>25.51537973905015</v>
      </c>
      <c r="F11" s="287">
        <v>26.131639452523139</v>
      </c>
      <c r="G11" s="287">
        <v>25.415800650665609</v>
      </c>
    </row>
    <row r="12" spans="2:7" x14ac:dyDescent="0.25">
      <c r="B12" s="282">
        <v>6</v>
      </c>
      <c r="C12" s="283" t="s">
        <v>8</v>
      </c>
      <c r="D12" s="287">
        <v>25.973908844356803</v>
      </c>
      <c r="E12" s="287">
        <v>25.93215339474175</v>
      </c>
      <c r="F12" s="287">
        <v>26.988983924857884</v>
      </c>
      <c r="G12" s="287">
        <v>25.063950085022306</v>
      </c>
    </row>
    <row r="13" spans="2:7" x14ac:dyDescent="0.25">
      <c r="B13" s="282">
        <v>7</v>
      </c>
      <c r="C13" s="283" t="s">
        <v>9</v>
      </c>
      <c r="D13" s="287">
        <v>32.68200594542536</v>
      </c>
      <c r="E13" s="287">
        <v>36.296169768615897</v>
      </c>
      <c r="F13" s="287">
        <v>33.905229111705076</v>
      </c>
      <c r="G13" s="287">
        <v>32.086446298141183</v>
      </c>
    </row>
    <row r="14" spans="2:7" x14ac:dyDescent="0.25">
      <c r="B14" s="282">
        <v>8</v>
      </c>
      <c r="C14" s="283" t="s">
        <v>10</v>
      </c>
      <c r="D14" s="287">
        <v>21.645556911171496</v>
      </c>
      <c r="E14" s="287">
        <v>21.440848096826599</v>
      </c>
      <c r="F14" s="287">
        <v>22.593676608982747</v>
      </c>
      <c r="G14" s="287">
        <v>20.552561994264575</v>
      </c>
    </row>
    <row r="15" spans="2:7" x14ac:dyDescent="0.25">
      <c r="B15" s="282">
        <v>9</v>
      </c>
      <c r="C15" s="283" t="s">
        <v>11</v>
      </c>
      <c r="D15" s="287">
        <v>14.108020455893818</v>
      </c>
      <c r="E15" s="287">
        <v>20.360100200378493</v>
      </c>
      <c r="F15" s="287">
        <v>14.797764355909429</v>
      </c>
      <c r="G15" s="287">
        <v>19.432622960653333</v>
      </c>
    </row>
    <row r="16" spans="2:7" x14ac:dyDescent="0.25">
      <c r="B16" s="282">
        <v>10</v>
      </c>
      <c r="C16" s="283" t="s">
        <v>407</v>
      </c>
      <c r="D16" s="287">
        <v>16.409979317902764</v>
      </c>
      <c r="E16" s="287">
        <v>17.405625713452935</v>
      </c>
      <c r="F16" s="287">
        <v>17.416065953215131</v>
      </c>
      <c r="G16" s="287">
        <v>16.025350238319934</v>
      </c>
    </row>
    <row r="17" spans="2:7" x14ac:dyDescent="0.25">
      <c r="B17" s="282">
        <v>11</v>
      </c>
      <c r="C17" s="283" t="s">
        <v>12</v>
      </c>
      <c r="D17" s="287">
        <v>12.551040446560709</v>
      </c>
      <c r="E17" s="287">
        <v>11.734816799667662</v>
      </c>
      <c r="F17" s="287">
        <v>13.606424049586778</v>
      </c>
      <c r="G17" s="287">
        <v>12.387969501419697</v>
      </c>
    </row>
    <row r="18" spans="2:7" x14ac:dyDescent="0.25">
      <c r="B18" s="282">
        <v>12</v>
      </c>
      <c r="C18" s="283" t="s">
        <v>13</v>
      </c>
      <c r="D18" s="287">
        <v>6.2848231239832364</v>
      </c>
      <c r="E18" s="287">
        <v>7.8774749141423017</v>
      </c>
      <c r="F18" s="287">
        <v>7.3548605567985614</v>
      </c>
      <c r="G18" s="287">
        <v>6.2061615821877325</v>
      </c>
    </row>
    <row r="19" spans="2:7" x14ac:dyDescent="0.25">
      <c r="B19" s="282">
        <v>13</v>
      </c>
      <c r="C19" s="283" t="s">
        <v>14</v>
      </c>
      <c r="D19" s="287">
        <v>5.2309047866381215</v>
      </c>
      <c r="E19" s="287">
        <v>4.4719303992643686</v>
      </c>
      <c r="F19" s="287">
        <v>6.1941224894317539</v>
      </c>
      <c r="G19" s="287">
        <v>4.6814944635520384</v>
      </c>
    </row>
    <row r="20" spans="2:7" x14ac:dyDescent="0.25">
      <c r="B20" s="282">
        <v>14</v>
      </c>
      <c r="C20" s="283" t="s">
        <v>15</v>
      </c>
      <c r="D20" s="287">
        <v>-1.3699602297340858</v>
      </c>
      <c r="E20" s="287">
        <v>0.28984144416986712</v>
      </c>
      <c r="F20" s="287">
        <v>-0.17770130269834716</v>
      </c>
      <c r="G20" s="287">
        <v>-1.4053804600890718</v>
      </c>
    </row>
    <row r="21" spans="2:7" x14ac:dyDescent="0.25">
      <c r="B21" s="282">
        <v>15</v>
      </c>
      <c r="C21" s="283" t="s">
        <v>16</v>
      </c>
      <c r="D21" s="287">
        <v>-2.28521979671822</v>
      </c>
      <c r="E21" s="287">
        <v>-2.3120004389687745</v>
      </c>
      <c r="F21" s="287">
        <v>-1.7154866529649873</v>
      </c>
      <c r="G21" s="287">
        <v>-2.0374480827723236</v>
      </c>
    </row>
    <row r="22" spans="2:7" x14ac:dyDescent="0.25">
      <c r="B22" s="282">
        <v>16</v>
      </c>
      <c r="C22" s="283" t="s">
        <v>17</v>
      </c>
      <c r="D22" s="287">
        <v>-4.833121888384162</v>
      </c>
      <c r="E22" s="287">
        <v>-3.6327981769590654</v>
      </c>
      <c r="F22" s="287">
        <v>-3.4480699549484997</v>
      </c>
      <c r="G22" s="287">
        <v>-4.5960341045322695</v>
      </c>
    </row>
    <row r="23" spans="2:7" x14ac:dyDescent="0.25">
      <c r="B23" s="282">
        <v>17</v>
      </c>
      <c r="C23" s="283" t="s">
        <v>18</v>
      </c>
      <c r="D23" s="287">
        <v>-5.7429625965836291</v>
      </c>
      <c r="E23" s="287">
        <v>-4.5407408917036189</v>
      </c>
      <c r="F23" s="287">
        <v>-5.2859259571202681</v>
      </c>
      <c r="G23" s="287">
        <v>-5.467451841754583</v>
      </c>
    </row>
    <row r="24" spans="2:7" x14ac:dyDescent="0.25">
      <c r="B24" s="282">
        <v>18</v>
      </c>
      <c r="C24" s="283" t="s">
        <v>19</v>
      </c>
      <c r="D24" s="287">
        <v>-6.2370985283935534</v>
      </c>
      <c r="E24" s="287">
        <v>-2.5207606721098967</v>
      </c>
      <c r="F24" s="287">
        <v>-5.3975544879904414</v>
      </c>
      <c r="G24" s="287">
        <v>-5.650049598392398</v>
      </c>
    </row>
    <row r="25" spans="2:7" x14ac:dyDescent="0.25">
      <c r="B25" s="282">
        <v>19</v>
      </c>
      <c r="C25" s="283" t="s">
        <v>20</v>
      </c>
      <c r="D25" s="287">
        <v>-4.1462845344771777</v>
      </c>
      <c r="E25" s="287">
        <v>-3.1376667964299734</v>
      </c>
      <c r="F25" s="287">
        <v>-3.1516571719809425</v>
      </c>
      <c r="G25" s="287">
        <v>-3.957125230309078</v>
      </c>
    </row>
    <row r="26" spans="2:7" x14ac:dyDescent="0.25">
      <c r="B26" s="282">
        <v>20</v>
      </c>
      <c r="C26" s="283" t="s">
        <v>21</v>
      </c>
      <c r="D26" s="287">
        <v>-4.3667949585317931</v>
      </c>
      <c r="E26" s="287">
        <v>-7.556533177166723</v>
      </c>
      <c r="F26" s="287">
        <v>-3.3981363070615407</v>
      </c>
      <c r="G26" s="287">
        <v>-2.6079498530914185</v>
      </c>
    </row>
    <row r="27" spans="2:7" x14ac:dyDescent="0.25">
      <c r="B27" s="282">
        <v>21</v>
      </c>
      <c r="C27" s="283" t="s">
        <v>22</v>
      </c>
      <c r="D27" s="287">
        <v>-8.6230701665118659</v>
      </c>
      <c r="E27" s="287">
        <v>-10.660756038943148</v>
      </c>
      <c r="F27" s="287">
        <v>-6.3105069965927392</v>
      </c>
      <c r="G27" s="287">
        <v>-5.3356642569350736</v>
      </c>
    </row>
    <row r="28" spans="2:7" x14ac:dyDescent="0.25">
      <c r="B28" s="282">
        <v>22</v>
      </c>
      <c r="C28" s="283" t="s">
        <v>23</v>
      </c>
      <c r="D28" s="287">
        <v>-10.460253673140585</v>
      </c>
      <c r="E28" s="287">
        <v>-13.255204242623867</v>
      </c>
      <c r="F28" s="287">
        <v>-10.777679050522359</v>
      </c>
      <c r="G28" s="287">
        <v>-10.416240182104115</v>
      </c>
    </row>
    <row r="29" spans="2:7" x14ac:dyDescent="0.25">
      <c r="B29" s="282">
        <v>23</v>
      </c>
      <c r="C29" s="283" t="s">
        <v>24</v>
      </c>
      <c r="D29" s="287">
        <v>-18.491518437774555</v>
      </c>
      <c r="E29" s="287">
        <v>-12.676056992385803</v>
      </c>
      <c r="F29" s="287">
        <v>-18.048209633491219</v>
      </c>
      <c r="G29" s="287">
        <v>-17.980121006458994</v>
      </c>
    </row>
    <row r="30" spans="2:7" x14ac:dyDescent="0.25">
      <c r="B30" s="282">
        <v>24</v>
      </c>
      <c r="C30" s="283" t="s">
        <v>25</v>
      </c>
      <c r="D30" s="287">
        <v>-9.6149612696320617</v>
      </c>
      <c r="E30" s="287">
        <v>-6.0247699424896126</v>
      </c>
      <c r="F30" s="287">
        <v>-9.3525821915726048</v>
      </c>
      <c r="G30" s="287">
        <v>-9.0446949144327888</v>
      </c>
    </row>
    <row r="31" spans="2:7" x14ac:dyDescent="0.25">
      <c r="B31" s="282">
        <v>25</v>
      </c>
      <c r="C31" s="283" t="s">
        <v>26</v>
      </c>
      <c r="D31" s="287">
        <v>-11.429820263189617</v>
      </c>
      <c r="E31" s="287">
        <v>-8.4165328329589144</v>
      </c>
      <c r="F31" s="287">
        <v>-10.898673768610983</v>
      </c>
      <c r="G31" s="287">
        <v>-10.638230760322948</v>
      </c>
    </row>
    <row r="32" spans="2:7" x14ac:dyDescent="0.25">
      <c r="B32" s="282">
        <v>26</v>
      </c>
      <c r="C32" s="283" t="s">
        <v>27</v>
      </c>
      <c r="D32" s="287">
        <v>-10.740439349303998</v>
      </c>
      <c r="E32" s="287">
        <v>-10.542988202419366</v>
      </c>
      <c r="F32" s="287">
        <v>-12.062581832006607</v>
      </c>
      <c r="G32" s="287">
        <v>-9.9870105617469243</v>
      </c>
    </row>
    <row r="33" spans="2:7" x14ac:dyDescent="0.25">
      <c r="B33" s="282">
        <v>27</v>
      </c>
      <c r="C33" s="283" t="s">
        <v>28</v>
      </c>
      <c r="D33" s="287">
        <v>-12.142955569390839</v>
      </c>
      <c r="E33" s="287">
        <v>-14.471595101243032</v>
      </c>
      <c r="F33" s="287">
        <v>-14.108323513284466</v>
      </c>
      <c r="G33" s="287">
        <v>-11.193078783422314</v>
      </c>
    </row>
  </sheetData>
  <mergeCells count="1">
    <mergeCell ref="B5:C5"/>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 min="6" max="6" width="9.7109375" customWidth="1"/>
    <col min="7" max="7" width="12" customWidth="1"/>
  </cols>
  <sheetData>
    <row r="2" spans="2:7" x14ac:dyDescent="0.25">
      <c r="B2" s="3" t="s">
        <v>715</v>
      </c>
    </row>
    <row r="5" spans="2:7" ht="25.5" x14ac:dyDescent="0.25">
      <c r="B5" s="443" t="s">
        <v>443</v>
      </c>
      <c r="C5" s="442"/>
      <c r="D5" s="284" t="s">
        <v>687</v>
      </c>
      <c r="E5" s="284" t="s">
        <v>684</v>
      </c>
      <c r="F5" s="284" t="s">
        <v>685</v>
      </c>
      <c r="G5" s="284" t="s">
        <v>688</v>
      </c>
    </row>
    <row r="6" spans="2:7" x14ac:dyDescent="0.25">
      <c r="B6" s="52" t="s">
        <v>1</v>
      </c>
      <c r="C6" s="52" t="s">
        <v>2</v>
      </c>
      <c r="D6" s="284" t="s">
        <v>64</v>
      </c>
      <c r="E6" s="284" t="s">
        <v>64</v>
      </c>
      <c r="F6" s="284" t="s">
        <v>64</v>
      </c>
      <c r="G6" s="109" t="s">
        <v>64</v>
      </c>
    </row>
    <row r="7" spans="2:7" x14ac:dyDescent="0.25">
      <c r="B7" s="282">
        <v>1</v>
      </c>
      <c r="C7" s="283" t="s">
        <v>3</v>
      </c>
      <c r="D7" s="287">
        <v>21.963253296432089</v>
      </c>
      <c r="E7" s="287">
        <v>23.699971780722482</v>
      </c>
      <c r="F7" s="287">
        <v>22.638229967720537</v>
      </c>
      <c r="G7" s="287">
        <v>22.572611964539941</v>
      </c>
    </row>
    <row r="8" spans="2:7" x14ac:dyDescent="0.25">
      <c r="B8" s="282">
        <v>2</v>
      </c>
      <c r="C8" s="283" t="s">
        <v>4</v>
      </c>
      <c r="D8" s="287">
        <v>19.57805121412833</v>
      </c>
      <c r="E8" s="287">
        <v>21.187947281514543</v>
      </c>
      <c r="F8" s="287">
        <v>19.765369704177978</v>
      </c>
      <c r="G8" s="287">
        <v>20.197290118795706</v>
      </c>
    </row>
    <row r="9" spans="2:7" x14ac:dyDescent="0.25">
      <c r="B9" s="282">
        <v>3</v>
      </c>
      <c r="C9" s="283" t="s">
        <v>5</v>
      </c>
      <c r="D9" s="287">
        <v>20.101179443357935</v>
      </c>
      <c r="E9" s="287">
        <v>20.82146433174519</v>
      </c>
      <c r="F9" s="287">
        <v>20.731058757597538</v>
      </c>
      <c r="G9" s="287">
        <v>20.406240660554417</v>
      </c>
    </row>
    <row r="10" spans="2:7" x14ac:dyDescent="0.25">
      <c r="B10" s="282">
        <v>4</v>
      </c>
      <c r="C10" s="283" t="s">
        <v>6</v>
      </c>
      <c r="D10" s="287">
        <v>28.141668915238522</v>
      </c>
      <c r="E10" s="287">
        <v>28.900580104254413</v>
      </c>
      <c r="F10" s="287">
        <v>28.773515434399862</v>
      </c>
      <c r="G10" s="287">
        <v>28.44660892104357</v>
      </c>
    </row>
    <row r="11" spans="2:7" x14ac:dyDescent="0.25">
      <c r="B11" s="282">
        <v>5</v>
      </c>
      <c r="C11" s="283" t="s">
        <v>7</v>
      </c>
      <c r="D11" s="287">
        <v>17.944697533017138</v>
      </c>
      <c r="E11" s="287">
        <v>18.087303768388406</v>
      </c>
      <c r="F11" s="287">
        <v>18.560362142571783</v>
      </c>
      <c r="G11" s="287">
        <v>17.324402853326465</v>
      </c>
    </row>
    <row r="12" spans="2:7" x14ac:dyDescent="0.25">
      <c r="B12" s="282">
        <v>6</v>
      </c>
      <c r="C12" s="283" t="s">
        <v>8</v>
      </c>
      <c r="D12" s="287">
        <v>18.641127104507703</v>
      </c>
      <c r="E12" s="287">
        <v>18.950518851065237</v>
      </c>
      <c r="F12" s="287">
        <v>19.252174108661311</v>
      </c>
      <c r="G12" s="287">
        <v>17.859935423645016</v>
      </c>
    </row>
    <row r="13" spans="2:7" x14ac:dyDescent="0.25">
      <c r="B13" s="282">
        <v>7</v>
      </c>
      <c r="C13" s="283" t="s">
        <v>9</v>
      </c>
      <c r="D13" s="287">
        <v>25.888496792285618</v>
      </c>
      <c r="E13" s="287">
        <v>29.322676261180245</v>
      </c>
      <c r="F13" s="287">
        <v>25.836050662634975</v>
      </c>
      <c r="G13" s="287">
        <v>25.11660458287075</v>
      </c>
    </row>
    <row r="14" spans="2:7" x14ac:dyDescent="0.25">
      <c r="B14" s="282">
        <v>8</v>
      </c>
      <c r="C14" s="283" t="s">
        <v>10</v>
      </c>
      <c r="D14" s="287">
        <v>15.125659516032155</v>
      </c>
      <c r="E14" s="287">
        <v>15.909838723783835</v>
      </c>
      <c r="F14" s="287">
        <v>15.662633179526665</v>
      </c>
      <c r="G14" s="287">
        <v>14.881693718591752</v>
      </c>
    </row>
    <row r="15" spans="2:7" x14ac:dyDescent="0.25">
      <c r="B15" s="282">
        <v>9</v>
      </c>
      <c r="C15" s="283" t="s">
        <v>11</v>
      </c>
      <c r="D15" s="287">
        <v>9.9580653805167572</v>
      </c>
      <c r="E15" s="287">
        <v>15.134091609228328</v>
      </c>
      <c r="F15" s="287">
        <v>10.213510393865878</v>
      </c>
      <c r="G15" s="287">
        <v>14.808436664379194</v>
      </c>
    </row>
    <row r="16" spans="2:7" x14ac:dyDescent="0.25">
      <c r="B16" s="282">
        <v>10</v>
      </c>
      <c r="C16" s="283" t="s">
        <v>407</v>
      </c>
      <c r="D16" s="287">
        <v>11.607076299524767</v>
      </c>
      <c r="E16" s="287">
        <v>12.659170900057042</v>
      </c>
      <c r="F16" s="287">
        <v>12.111654536749199</v>
      </c>
      <c r="G16" s="287">
        <v>11.754157634727786</v>
      </c>
    </row>
    <row r="17" spans="2:7" x14ac:dyDescent="0.25">
      <c r="B17" s="282">
        <v>11</v>
      </c>
      <c r="C17" s="283" t="s">
        <v>12</v>
      </c>
      <c r="D17" s="287">
        <v>6.3352543279434341</v>
      </c>
      <c r="E17" s="287">
        <v>6.6282892406568861</v>
      </c>
      <c r="F17" s="287">
        <v>6.8379659559317769</v>
      </c>
      <c r="G17" s="287">
        <v>6.6903280388242798</v>
      </c>
    </row>
    <row r="18" spans="2:7" x14ac:dyDescent="0.25">
      <c r="B18" s="282">
        <v>12</v>
      </c>
      <c r="C18" s="283" t="s">
        <v>13</v>
      </c>
      <c r="D18" s="287">
        <v>2.844601831425293</v>
      </c>
      <c r="E18" s="287">
        <v>4.154010386719805</v>
      </c>
      <c r="F18" s="287">
        <v>3.3199268593795423</v>
      </c>
      <c r="G18" s="287">
        <v>3.1188157444243618</v>
      </c>
    </row>
    <row r="19" spans="2:7" x14ac:dyDescent="0.25">
      <c r="B19" s="282">
        <v>13</v>
      </c>
      <c r="C19" s="283" t="s">
        <v>14</v>
      </c>
      <c r="D19" s="287">
        <v>-0.43348204746087493</v>
      </c>
      <c r="E19" s="287">
        <v>-0.19323720133506495</v>
      </c>
      <c r="F19" s="287">
        <v>8.2394779010129149E-2</v>
      </c>
      <c r="G19" s="287">
        <v>-0.29019435253626824</v>
      </c>
    </row>
    <row r="20" spans="2:7" x14ac:dyDescent="0.25">
      <c r="B20" s="282">
        <v>14</v>
      </c>
      <c r="C20" s="283" t="s">
        <v>15</v>
      </c>
      <c r="D20" s="287">
        <v>-4.2991225652880996</v>
      </c>
      <c r="E20" s="287">
        <v>-2.8948069107620045</v>
      </c>
      <c r="F20" s="287">
        <v>-3.8508927565196087</v>
      </c>
      <c r="G20" s="287">
        <v>-4.0130012674487112</v>
      </c>
    </row>
    <row r="21" spans="2:7" x14ac:dyDescent="0.25">
      <c r="B21" s="282">
        <v>15</v>
      </c>
      <c r="C21" s="283" t="s">
        <v>16</v>
      </c>
      <c r="D21" s="287">
        <v>-7.2485988470058675</v>
      </c>
      <c r="E21" s="287">
        <v>-6.44402676810118</v>
      </c>
      <c r="F21" s="287">
        <v>-6.7667032812816341</v>
      </c>
      <c r="G21" s="287">
        <v>-6.7658615985317923</v>
      </c>
    </row>
    <row r="22" spans="2:7" x14ac:dyDescent="0.25">
      <c r="B22" s="282">
        <v>16</v>
      </c>
      <c r="C22" s="283" t="s">
        <v>17</v>
      </c>
      <c r="D22" s="287">
        <v>-8.0914495734193004</v>
      </c>
      <c r="E22" s="287">
        <v>-6.8679549619196889</v>
      </c>
      <c r="F22" s="287">
        <v>-7.508827302736055</v>
      </c>
      <c r="G22" s="287">
        <v>-7.6687605085999193</v>
      </c>
    </row>
    <row r="23" spans="2:7" x14ac:dyDescent="0.25">
      <c r="B23" s="282">
        <v>17</v>
      </c>
      <c r="C23" s="283" t="s">
        <v>18</v>
      </c>
      <c r="D23" s="287">
        <v>-8.1117888312760762</v>
      </c>
      <c r="E23" s="287">
        <v>-6.7236116259927368</v>
      </c>
      <c r="F23" s="287">
        <v>-7.2979780638618017</v>
      </c>
      <c r="G23" s="287">
        <v>-7.5459723553520686</v>
      </c>
    </row>
    <row r="24" spans="2:7" x14ac:dyDescent="0.25">
      <c r="B24" s="282">
        <v>18</v>
      </c>
      <c r="C24" s="283" t="s">
        <v>19</v>
      </c>
      <c r="D24" s="287">
        <v>-7.8203462022845827</v>
      </c>
      <c r="E24" s="287">
        <v>-5.192459757255274</v>
      </c>
      <c r="F24" s="287">
        <v>-7.0502746465827348</v>
      </c>
      <c r="G24" s="287">
        <v>-7.2602101296583523</v>
      </c>
    </row>
    <row r="25" spans="2:7" x14ac:dyDescent="0.25">
      <c r="B25" s="282">
        <v>19</v>
      </c>
      <c r="C25" s="283" t="s">
        <v>20</v>
      </c>
      <c r="D25" s="287">
        <v>-8.1584481295414211</v>
      </c>
      <c r="E25" s="287">
        <v>-5.7426240193503642</v>
      </c>
      <c r="F25" s="287">
        <v>-7.3325114930392949</v>
      </c>
      <c r="G25" s="287">
        <v>-7.8458508063235328</v>
      </c>
    </row>
    <row r="26" spans="2:7" x14ac:dyDescent="0.25">
      <c r="B26" s="282">
        <v>20</v>
      </c>
      <c r="C26" s="283" t="s">
        <v>21</v>
      </c>
      <c r="D26" s="287">
        <v>-10.284174054249327</v>
      </c>
      <c r="E26" s="287">
        <v>-9.6917385477403464</v>
      </c>
      <c r="F26" s="287">
        <v>-9.3347481608216949</v>
      </c>
      <c r="G26" s="287">
        <v>-9.6509206520259667</v>
      </c>
    </row>
    <row r="27" spans="2:7" x14ac:dyDescent="0.25">
      <c r="B27" s="282">
        <v>21</v>
      </c>
      <c r="C27" s="283" t="s">
        <v>22</v>
      </c>
      <c r="D27" s="287">
        <v>-10.404264271079693</v>
      </c>
      <c r="E27" s="287">
        <v>-9.6638776205753913</v>
      </c>
      <c r="F27" s="287">
        <v>-9.2330041510237422</v>
      </c>
      <c r="G27" s="287">
        <v>-9.5433149533097446</v>
      </c>
    </row>
    <row r="28" spans="2:7" x14ac:dyDescent="0.25">
      <c r="B28" s="282">
        <v>22</v>
      </c>
      <c r="C28" s="283" t="s">
        <v>23</v>
      </c>
      <c r="D28" s="287">
        <v>-14.239502447694548</v>
      </c>
      <c r="E28" s="287">
        <v>-15.128591980444341</v>
      </c>
      <c r="F28" s="287">
        <v>-13.53451403883335</v>
      </c>
      <c r="G28" s="287">
        <v>-14.320390882261755</v>
      </c>
    </row>
    <row r="29" spans="2:7" x14ac:dyDescent="0.25">
      <c r="B29" s="282">
        <v>23</v>
      </c>
      <c r="C29" s="283" t="s">
        <v>24</v>
      </c>
      <c r="D29" s="287">
        <v>-13.939009727441992</v>
      </c>
      <c r="E29" s="287">
        <v>-11.441852572551621</v>
      </c>
      <c r="F29" s="287">
        <v>-13.178692656927252</v>
      </c>
      <c r="G29" s="287">
        <v>-13.564148147828485</v>
      </c>
    </row>
    <row r="30" spans="2:7" x14ac:dyDescent="0.25">
      <c r="B30" s="282">
        <v>24</v>
      </c>
      <c r="C30" s="283" t="s">
        <v>25</v>
      </c>
      <c r="D30" s="287">
        <v>-6.9165659493671336</v>
      </c>
      <c r="E30" s="287">
        <v>-4.9877627918956158</v>
      </c>
      <c r="F30" s="287">
        <v>-6.2072542472859684</v>
      </c>
      <c r="G30" s="287">
        <v>-6.427781910799844</v>
      </c>
    </row>
    <row r="31" spans="2:7" x14ac:dyDescent="0.25">
      <c r="B31" s="282">
        <v>25</v>
      </c>
      <c r="C31" s="283" t="s">
        <v>26</v>
      </c>
      <c r="D31" s="287">
        <v>-9.0512608521366396</v>
      </c>
      <c r="E31" s="287">
        <v>-6.817515384171049</v>
      </c>
      <c r="F31" s="287">
        <v>-8.2499336922680495</v>
      </c>
      <c r="G31" s="287">
        <v>-8.5472091431801847</v>
      </c>
    </row>
    <row r="32" spans="2:7" x14ac:dyDescent="0.25">
      <c r="B32" s="282">
        <v>26</v>
      </c>
      <c r="C32" s="283" t="s">
        <v>27</v>
      </c>
      <c r="D32" s="287">
        <v>-8.9301004292047939</v>
      </c>
      <c r="E32" s="287">
        <v>-7.6342821871776625</v>
      </c>
      <c r="F32" s="287">
        <v>-8.4891441201538349</v>
      </c>
      <c r="G32" s="287">
        <v>-8.5631984191580734</v>
      </c>
    </row>
    <row r="33" spans="2:7" x14ac:dyDescent="0.25">
      <c r="B33" s="282">
        <v>27</v>
      </c>
      <c r="C33" s="283" t="s">
        <v>28</v>
      </c>
      <c r="D33" s="287">
        <v>-9.9131196500432637</v>
      </c>
      <c r="E33" s="287">
        <v>-9.2898896538306683</v>
      </c>
      <c r="F33" s="287">
        <v>-9.5860474407845508</v>
      </c>
      <c r="G33" s="287">
        <v>-9.6138685935036623</v>
      </c>
    </row>
  </sheetData>
  <mergeCells count="1">
    <mergeCell ref="B5:C5"/>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heetViews>
  <sheetFormatPr defaultRowHeight="15" x14ac:dyDescent="0.25"/>
  <cols>
    <col min="2" max="2" width="9.42578125" customWidth="1"/>
    <col min="3" max="3" width="16.85546875" bestFit="1" customWidth="1"/>
    <col min="4" max="6" width="10.140625" bestFit="1" customWidth="1"/>
    <col min="7" max="7" width="12" customWidth="1"/>
  </cols>
  <sheetData>
    <row r="2" spans="2:7" x14ac:dyDescent="0.25">
      <c r="B2" s="3" t="s">
        <v>716</v>
      </c>
    </row>
    <row r="3" spans="2:7" ht="15.75" thickBot="1" x14ac:dyDescent="0.3"/>
    <row r="4" spans="2:7" ht="26.25" thickBot="1" x14ac:dyDescent="0.3">
      <c r="B4" s="276"/>
      <c r="C4" s="277"/>
      <c r="D4" s="278" t="s">
        <v>687</v>
      </c>
      <c r="E4" s="278" t="s">
        <v>684</v>
      </c>
      <c r="F4" s="278" t="s">
        <v>685</v>
      </c>
      <c r="G4" s="279" t="s">
        <v>688</v>
      </c>
    </row>
    <row r="5" spans="2:7" ht="39" thickBot="1" x14ac:dyDescent="0.3">
      <c r="B5" s="280" t="s">
        <v>689</v>
      </c>
      <c r="C5" s="268" t="s">
        <v>2</v>
      </c>
      <c r="D5" s="269" t="s">
        <v>690</v>
      </c>
      <c r="E5" s="269" t="s">
        <v>690</v>
      </c>
      <c r="F5" s="269" t="s">
        <v>690</v>
      </c>
      <c r="G5" s="281" t="s">
        <v>690</v>
      </c>
    </row>
    <row r="6" spans="2:7" ht="15.75" thickBot="1" x14ac:dyDescent="0.3">
      <c r="B6" s="270">
        <v>1</v>
      </c>
      <c r="C6" s="271" t="s">
        <v>35</v>
      </c>
      <c r="D6" s="397">
        <v>63.879997176923212</v>
      </c>
      <c r="E6" s="397">
        <v>61.882839535854217</v>
      </c>
      <c r="F6" s="397">
        <v>63.294243733029731</v>
      </c>
      <c r="G6" s="398">
        <v>63.88513277114992</v>
      </c>
    </row>
    <row r="7" spans="2:7" ht="15.75" thickBot="1" x14ac:dyDescent="0.3">
      <c r="B7" s="272">
        <v>2</v>
      </c>
      <c r="C7" s="273" t="s">
        <v>36</v>
      </c>
      <c r="D7" s="397">
        <v>46.108663537819552</v>
      </c>
      <c r="E7" s="397">
        <v>47.15908617128693</v>
      </c>
      <c r="F7" s="397">
        <v>47.097396642450242</v>
      </c>
      <c r="G7" s="398">
        <v>48.137566842314385</v>
      </c>
    </row>
    <row r="8" spans="2:7" ht="15.75" thickBot="1" x14ac:dyDescent="0.3">
      <c r="B8" s="272">
        <v>3</v>
      </c>
      <c r="C8" s="273" t="s">
        <v>37</v>
      </c>
      <c r="D8" s="397">
        <v>57.703847103911016</v>
      </c>
      <c r="E8" s="397">
        <v>60.0585004013939</v>
      </c>
      <c r="F8" s="397">
        <v>58.83272630897379</v>
      </c>
      <c r="G8" s="398">
        <v>59.983575304750126</v>
      </c>
    </row>
    <row r="9" spans="2:7" ht="15.75" thickBot="1" x14ac:dyDescent="0.3">
      <c r="B9" s="272">
        <v>4</v>
      </c>
      <c r="C9" s="273" t="s">
        <v>38</v>
      </c>
      <c r="D9" s="397">
        <v>66.039663934157645</v>
      </c>
      <c r="E9" s="397">
        <v>67.236316169785752</v>
      </c>
      <c r="F9" s="397">
        <v>67.126203614736028</v>
      </c>
      <c r="G9" s="398">
        <v>67.979716519544596</v>
      </c>
    </row>
    <row r="10" spans="2:7" ht="15.75" thickBot="1" x14ac:dyDescent="0.3">
      <c r="B10" s="272">
        <v>5</v>
      </c>
      <c r="C10" s="273" t="s">
        <v>39</v>
      </c>
      <c r="D10" s="397">
        <v>65.532094502349594</v>
      </c>
      <c r="E10" s="397">
        <v>67.582058730915847</v>
      </c>
      <c r="F10" s="397">
        <v>66.774841331849942</v>
      </c>
      <c r="G10" s="398">
        <v>67.326930659618043</v>
      </c>
    </row>
    <row r="11" spans="2:7" ht="15.75" thickBot="1" x14ac:dyDescent="0.3">
      <c r="B11" s="272">
        <v>6</v>
      </c>
      <c r="C11" s="273" t="s">
        <v>40</v>
      </c>
      <c r="D11" s="397">
        <v>68.188904733399355</v>
      </c>
      <c r="E11" s="397">
        <v>68.652192648403357</v>
      </c>
      <c r="F11" s="397">
        <v>68.609427148216213</v>
      </c>
      <c r="G11" s="398">
        <v>69.938310155666002</v>
      </c>
    </row>
    <row r="12" spans="2:7" ht="15.75" thickBot="1" x14ac:dyDescent="0.3">
      <c r="B12" s="272">
        <v>7</v>
      </c>
      <c r="C12" s="273" t="s">
        <v>41</v>
      </c>
      <c r="D12" s="397">
        <v>69.60713023579568</v>
      </c>
      <c r="E12" s="397">
        <v>71.071052678270192</v>
      </c>
      <c r="F12" s="397">
        <v>70.960486904773461</v>
      </c>
      <c r="G12" s="398">
        <v>71.324903056417554</v>
      </c>
    </row>
    <row r="13" spans="2:7" ht="15.75" thickBot="1" x14ac:dyDescent="0.3">
      <c r="B13" s="272">
        <v>8</v>
      </c>
      <c r="C13" s="273" t="s">
        <v>42</v>
      </c>
      <c r="D13" s="397">
        <v>71.512264829765499</v>
      </c>
      <c r="E13" s="397">
        <v>73.372466605448594</v>
      </c>
      <c r="F13" s="397">
        <v>72.610527939505943</v>
      </c>
      <c r="G13" s="398">
        <v>73.111422461165091</v>
      </c>
    </row>
    <row r="14" spans="2:7" ht="15.75" thickBot="1" x14ac:dyDescent="0.3">
      <c r="B14" s="272">
        <v>9</v>
      </c>
      <c r="C14" s="273" t="s">
        <v>43</v>
      </c>
      <c r="D14" s="397">
        <v>71.430049765651177</v>
      </c>
      <c r="E14" s="397">
        <v>70.957364701302865</v>
      </c>
      <c r="F14" s="397">
        <v>73.013199644141167</v>
      </c>
      <c r="G14" s="398">
        <v>72.748595400065824</v>
      </c>
    </row>
    <row r="15" spans="2:7" ht="15.75" thickBot="1" x14ac:dyDescent="0.3">
      <c r="B15" s="272">
        <v>10</v>
      </c>
      <c r="C15" s="273" t="s">
        <v>44</v>
      </c>
      <c r="D15" s="397">
        <v>71.072493714353996</v>
      </c>
      <c r="E15" s="397">
        <v>76.412349666329959</v>
      </c>
      <c r="F15" s="397">
        <v>71.308799416671462</v>
      </c>
      <c r="G15" s="398">
        <v>70.121873178606208</v>
      </c>
    </row>
    <row r="16" spans="2:7" ht="15.75" thickBot="1" x14ac:dyDescent="0.3">
      <c r="B16" s="272">
        <v>11</v>
      </c>
      <c r="C16" s="273" t="s">
        <v>45</v>
      </c>
      <c r="D16" s="397">
        <v>74.314669120163884</v>
      </c>
      <c r="E16" s="397">
        <v>73.432552366585156</v>
      </c>
      <c r="F16" s="397">
        <v>76.185229250312645</v>
      </c>
      <c r="G16" s="398">
        <v>75.50503063852085</v>
      </c>
    </row>
    <row r="17" spans="2:7" ht="15.75" thickBot="1" x14ac:dyDescent="0.3">
      <c r="B17" s="272">
        <v>12</v>
      </c>
      <c r="C17" s="273" t="s">
        <v>46</v>
      </c>
      <c r="D17" s="397">
        <v>77.211839938731373</v>
      </c>
      <c r="E17" s="397">
        <v>75.49383651816764</v>
      </c>
      <c r="F17" s="397">
        <v>78.944136769011791</v>
      </c>
      <c r="G17" s="398">
        <v>78.476485176428099</v>
      </c>
    </row>
    <row r="18" spans="2:7" ht="15.75" thickBot="1" x14ac:dyDescent="0.3">
      <c r="B18" s="272">
        <v>13</v>
      </c>
      <c r="C18" s="273" t="s">
        <v>47</v>
      </c>
      <c r="D18" s="397">
        <v>75.483041719376871</v>
      </c>
      <c r="E18" s="397">
        <v>75.830482546354773</v>
      </c>
      <c r="F18" s="397">
        <v>77.320768333084629</v>
      </c>
      <c r="G18" s="398">
        <v>76.611309315764657</v>
      </c>
    </row>
    <row r="19" spans="2:7" ht="15.75" thickBot="1" x14ac:dyDescent="0.3">
      <c r="B19" s="274">
        <v>14</v>
      </c>
      <c r="C19" s="275" t="s">
        <v>48</v>
      </c>
      <c r="D19" s="399">
        <v>73.882174353409397</v>
      </c>
      <c r="E19" s="399">
        <v>78.809265807510499</v>
      </c>
      <c r="F19" s="399">
        <v>77.36823381377404</v>
      </c>
      <c r="G19" s="400">
        <v>74.522233061170994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I32"/>
  <sheetViews>
    <sheetView workbookViewId="0"/>
  </sheetViews>
  <sheetFormatPr defaultRowHeight="15" x14ac:dyDescent="0.25"/>
  <cols>
    <col min="2" max="2" width="6.42578125" customWidth="1"/>
    <col min="3" max="3" width="29.85546875" customWidth="1"/>
    <col min="4" max="4" width="10.140625" customWidth="1"/>
    <col min="5" max="5" width="8.7109375" customWidth="1"/>
    <col min="6" max="6" width="8.85546875" customWidth="1"/>
    <col min="7" max="7" width="7.42578125" customWidth="1"/>
    <col min="8" max="8" width="11.5703125" customWidth="1"/>
    <col min="9" max="9" width="10.5703125" customWidth="1"/>
  </cols>
  <sheetData>
    <row r="2" spans="1:9" x14ac:dyDescent="0.25">
      <c r="B2" s="3" t="s">
        <v>614</v>
      </c>
    </row>
    <row r="3" spans="1:9" x14ac:dyDescent="0.25">
      <c r="D3" s="1"/>
      <c r="H3" s="2"/>
      <c r="I3" s="2"/>
    </row>
    <row r="4" spans="1:9" ht="33.75" x14ac:dyDescent="0.25">
      <c r="A4" s="7"/>
      <c r="B4" s="418" t="s">
        <v>0</v>
      </c>
      <c r="C4" s="418"/>
      <c r="D4" s="214" t="s">
        <v>397</v>
      </c>
      <c r="E4" s="214" t="s">
        <v>398</v>
      </c>
      <c r="F4" s="214" t="s">
        <v>399</v>
      </c>
      <c r="G4" s="214" t="s">
        <v>400</v>
      </c>
      <c r="H4" s="214" t="s">
        <v>431</v>
      </c>
      <c r="I4" s="214" t="s">
        <v>446</v>
      </c>
    </row>
    <row r="5" spans="1:9" x14ac:dyDescent="0.25">
      <c r="A5" s="7"/>
      <c r="B5" s="215" t="s">
        <v>1</v>
      </c>
      <c r="C5" s="215" t="s">
        <v>2</v>
      </c>
      <c r="D5" s="214" t="s">
        <v>64</v>
      </c>
      <c r="E5" s="214" t="s">
        <v>64</v>
      </c>
      <c r="F5" s="214" t="s">
        <v>64</v>
      </c>
      <c r="G5" s="214" t="s">
        <v>64</v>
      </c>
      <c r="H5" s="215" t="s">
        <v>64</v>
      </c>
      <c r="I5" s="215" t="s">
        <v>64</v>
      </c>
    </row>
    <row r="6" spans="1:9" x14ac:dyDescent="0.25">
      <c r="A6" s="7"/>
      <c r="B6" s="216">
        <v>1</v>
      </c>
      <c r="C6" s="217" t="s">
        <v>3</v>
      </c>
      <c r="D6" s="10">
        <v>2.4981138853098526</v>
      </c>
      <c r="E6" s="10">
        <v>11.193763683572787</v>
      </c>
      <c r="F6" s="10">
        <v>21.142366090359143</v>
      </c>
      <c r="G6" s="10">
        <v>-4.754307730889793</v>
      </c>
      <c r="H6" s="10">
        <v>27.841183191637434</v>
      </c>
      <c r="I6" s="10">
        <v>20.865563832898467</v>
      </c>
    </row>
    <row r="7" spans="1:9" x14ac:dyDescent="0.25">
      <c r="A7" s="7"/>
      <c r="B7" s="216">
        <v>2</v>
      </c>
      <c r="C7" s="217" t="s">
        <v>4</v>
      </c>
      <c r="D7" s="10">
        <v>3.7349331632904987</v>
      </c>
      <c r="E7" s="10">
        <v>4.3702451330475336</v>
      </c>
      <c r="F7" s="10">
        <v>21.142366090359143</v>
      </c>
      <c r="G7" s="10">
        <v>-4.754307730889793</v>
      </c>
      <c r="H7" s="10">
        <v>23.619187629197878</v>
      </c>
      <c r="I7" s="10">
        <v>18.136156412688365</v>
      </c>
    </row>
    <row r="8" spans="1:9" x14ac:dyDescent="0.25">
      <c r="A8" s="7"/>
      <c r="B8" s="216">
        <v>3</v>
      </c>
      <c r="C8" s="217" t="s">
        <v>5</v>
      </c>
      <c r="D8" s="10">
        <v>2.5455882617838528</v>
      </c>
      <c r="E8" s="10">
        <v>10.814414832062639</v>
      </c>
      <c r="F8" s="10">
        <v>20.865996903860733</v>
      </c>
      <c r="G8" s="10">
        <v>-4.754307730889793</v>
      </c>
      <c r="H8" s="10">
        <v>27.308809300404903</v>
      </c>
      <c r="I8" s="10">
        <v>20.437455105795998</v>
      </c>
    </row>
    <row r="9" spans="1:9" x14ac:dyDescent="0.25">
      <c r="A9" s="7"/>
      <c r="B9" s="216">
        <v>4</v>
      </c>
      <c r="C9" s="217" t="s">
        <v>6</v>
      </c>
      <c r="D9" s="10">
        <v>2.5473013061372134</v>
      </c>
      <c r="E9" s="10">
        <v>10.814414832062639</v>
      </c>
      <c r="F9" s="10">
        <v>26.59530893191609</v>
      </c>
      <c r="G9" s="10">
        <v>-4.754307730889793</v>
      </c>
      <c r="H9" s="10">
        <v>33.039834372813623</v>
      </c>
      <c r="I9" s="10">
        <v>26.166767133851355</v>
      </c>
    </row>
    <row r="10" spans="1:9" x14ac:dyDescent="0.25">
      <c r="A10" s="7"/>
      <c r="B10" s="216">
        <v>5</v>
      </c>
      <c r="C10" s="217" t="s">
        <v>7</v>
      </c>
      <c r="D10" s="10">
        <v>4.0901088139919048</v>
      </c>
      <c r="E10" s="10">
        <v>9.4503116487273005</v>
      </c>
      <c r="F10" s="10">
        <v>19.359383912243519</v>
      </c>
      <c r="G10" s="10">
        <v>-4.754307730889793</v>
      </c>
      <c r="H10" s="10">
        <v>26.255434314327474</v>
      </c>
      <c r="I10" s="10">
        <v>18.385200840844647</v>
      </c>
    </row>
    <row r="11" spans="1:9" x14ac:dyDescent="0.25">
      <c r="A11" s="7"/>
      <c r="B11" s="216">
        <v>6</v>
      </c>
      <c r="C11" s="217" t="s">
        <v>8</v>
      </c>
      <c r="D11" s="10">
        <v>4.3497067075879476</v>
      </c>
      <c r="E11" s="10">
        <v>9.4554198017982003</v>
      </c>
      <c r="F11" s="10">
        <v>19.367041982353797</v>
      </c>
      <c r="G11" s="10">
        <v>-4.754307730889793</v>
      </c>
      <c r="H11" s="10">
        <v>26.526776800490513</v>
      </c>
      <c r="I11" s="10">
        <v>18.394902172183286</v>
      </c>
    </row>
    <row r="12" spans="1:9" x14ac:dyDescent="0.25">
      <c r="A12" s="7"/>
      <c r="B12" s="216">
        <v>7</v>
      </c>
      <c r="C12" s="217" t="s">
        <v>9</v>
      </c>
      <c r="D12" s="10">
        <v>3.8095924721101362</v>
      </c>
      <c r="E12" s="10">
        <v>7.9977325708380054</v>
      </c>
      <c r="F12" s="10">
        <v>27.711267318488538</v>
      </c>
      <c r="G12" s="10">
        <v>-4.754307730889793</v>
      </c>
      <c r="H12" s="10">
        <v>33.164738116379283</v>
      </c>
      <c r="I12" s="10">
        <v>26.156052615933948</v>
      </c>
    </row>
    <row r="13" spans="1:9" x14ac:dyDescent="0.25">
      <c r="A13" s="7"/>
      <c r="B13" s="216">
        <v>8</v>
      </c>
      <c r="C13" s="217" t="s">
        <v>10</v>
      </c>
      <c r="D13" s="10">
        <v>3.9902697609304116</v>
      </c>
      <c r="E13" s="10">
        <v>7.9977325708380054</v>
      </c>
      <c r="F13" s="10">
        <v>17.115581581825879</v>
      </c>
      <c r="G13" s="10">
        <v>-4.754307730889793</v>
      </c>
      <c r="H13" s="10">
        <v>22.749729668536901</v>
      </c>
      <c r="I13" s="10">
        <v>15.560366879271289</v>
      </c>
    </row>
    <row r="14" spans="1:9" x14ac:dyDescent="0.25">
      <c r="A14" s="7"/>
      <c r="B14" s="216">
        <v>9</v>
      </c>
      <c r="C14" s="217" t="s">
        <v>11</v>
      </c>
      <c r="D14" s="10">
        <v>2.2902342718534237</v>
      </c>
      <c r="E14" s="10">
        <v>4.8778089271405376</v>
      </c>
      <c r="F14" s="10">
        <v>14.42210223826959</v>
      </c>
      <c r="G14" s="10">
        <v>-4.754307730889793</v>
      </c>
      <c r="H14" s="10">
        <v>15.860275920945654</v>
      </c>
      <c r="I14" s="10">
        <v>11.618918078236014</v>
      </c>
    </row>
    <row r="15" spans="1:9" x14ac:dyDescent="0.25">
      <c r="A15" s="7"/>
      <c r="B15" s="216">
        <v>10</v>
      </c>
      <c r="C15" s="217" t="s">
        <v>407</v>
      </c>
      <c r="D15" s="10">
        <v>3.637937083026987</v>
      </c>
      <c r="E15" s="10">
        <v>6.1425451345314199</v>
      </c>
      <c r="F15" s="10">
        <v>15.362303119808393</v>
      </c>
      <c r="G15" s="10">
        <v>-4.754307730889793</v>
      </c>
      <c r="H15" s="10">
        <v>19.159968579570723</v>
      </c>
      <c r="I15" s="10">
        <v>13.065013442731171</v>
      </c>
    </row>
    <row r="16" spans="1:9" x14ac:dyDescent="0.25">
      <c r="A16" s="7"/>
      <c r="B16" s="216">
        <v>11</v>
      </c>
      <c r="C16" s="217" t="s">
        <v>12</v>
      </c>
      <c r="D16" s="10">
        <v>3.7416158039462206</v>
      </c>
      <c r="E16" s="10">
        <v>6.1425451345314199</v>
      </c>
      <c r="F16" s="10">
        <v>10.118529210709797</v>
      </c>
      <c r="G16" s="10">
        <v>-4.754307730889793</v>
      </c>
      <c r="H16" s="10">
        <v>14.019873391391364</v>
      </c>
      <c r="I16" s="10">
        <v>7.8212395336325722</v>
      </c>
    </row>
    <row r="17" spans="1:9" x14ac:dyDescent="0.25">
      <c r="A17" s="7"/>
      <c r="B17" s="216">
        <v>12</v>
      </c>
      <c r="C17" s="217" t="s">
        <v>13</v>
      </c>
      <c r="D17" s="10">
        <v>2.0768218560553122</v>
      </c>
      <c r="E17" s="10">
        <v>3.5501261816743446</v>
      </c>
      <c r="F17" s="10">
        <v>8.5980533134761643</v>
      </c>
      <c r="G17" s="10">
        <v>-4.754307730889793</v>
      </c>
      <c r="H17" s="10">
        <v>8.7606683839811588</v>
      </c>
      <c r="I17" s="10">
        <v>5.2637960552561092</v>
      </c>
    </row>
    <row r="18" spans="1:9" x14ac:dyDescent="0.25">
      <c r="A18" s="7"/>
      <c r="B18" s="216">
        <v>13</v>
      </c>
      <c r="C18" s="217" t="s">
        <v>14</v>
      </c>
      <c r="D18" s="10">
        <v>3.9952330780766832</v>
      </c>
      <c r="E18" s="10">
        <v>2.00119404007763</v>
      </c>
      <c r="F18" s="10">
        <v>4.3779241181229391</v>
      </c>
      <c r="G18" s="10">
        <v>-4.754307730889793</v>
      </c>
      <c r="H18" s="10">
        <v>5.2198046973719334</v>
      </c>
      <c r="I18" s="10">
        <v>0.42409400326419799</v>
      </c>
    </row>
    <row r="19" spans="1:9" x14ac:dyDescent="0.25">
      <c r="A19" s="7"/>
      <c r="B19" s="216">
        <v>14</v>
      </c>
      <c r="C19" s="217" t="s">
        <v>15</v>
      </c>
      <c r="D19" s="10">
        <v>1.8942007865249095</v>
      </c>
      <c r="E19" s="10">
        <v>2.00119404007763</v>
      </c>
      <c r="F19" s="10">
        <v>2.933024296444283</v>
      </c>
      <c r="G19" s="10">
        <v>-4.754307730889793</v>
      </c>
      <c r="H19" s="10">
        <v>1.6738725841415034</v>
      </c>
      <c r="I19" s="10">
        <v>-1.0208058184144582</v>
      </c>
    </row>
    <row r="20" spans="1:9" x14ac:dyDescent="0.25">
      <c r="A20" s="7"/>
      <c r="B20" s="216">
        <v>15</v>
      </c>
      <c r="C20" s="217" t="s">
        <v>16</v>
      </c>
      <c r="D20" s="10">
        <v>4.520282076992129</v>
      </c>
      <c r="E20" s="10">
        <v>0.35542001745600699</v>
      </c>
      <c r="F20" s="10">
        <v>0.21126779920981639</v>
      </c>
      <c r="G20" s="10">
        <v>-4.754307730889793</v>
      </c>
      <c r="H20" s="10">
        <v>0.26157815927695793</v>
      </c>
      <c r="I20" s="10">
        <v>-4.400871924697574</v>
      </c>
    </row>
    <row r="21" spans="1:9" x14ac:dyDescent="0.25">
      <c r="A21" s="7"/>
      <c r="B21" s="216">
        <v>16</v>
      </c>
      <c r="C21" s="217" t="s">
        <v>17</v>
      </c>
      <c r="D21" s="10">
        <v>3.1333311959036485</v>
      </c>
      <c r="E21" s="10">
        <v>-1.0415460133546783</v>
      </c>
      <c r="F21" s="10">
        <v>0</v>
      </c>
      <c r="G21" s="10">
        <v>-4.754307730889793</v>
      </c>
      <c r="H21" s="10">
        <v>-2.4542133456698871</v>
      </c>
      <c r="I21" s="10">
        <v>-5.1709261362316639</v>
      </c>
    </row>
    <row r="22" spans="1:9" x14ac:dyDescent="0.25">
      <c r="A22" s="7"/>
      <c r="B22" s="216">
        <v>17</v>
      </c>
      <c r="C22" s="217" t="s">
        <v>18</v>
      </c>
      <c r="D22" s="10">
        <v>1.280349450778919</v>
      </c>
      <c r="E22" s="10">
        <v>0.57489944294435835</v>
      </c>
      <c r="F22" s="10">
        <v>0</v>
      </c>
      <c r="G22" s="10">
        <v>-4.754307730889793</v>
      </c>
      <c r="H22" s="10">
        <v>-3.0140387257553871</v>
      </c>
      <c r="I22" s="10">
        <v>-4.5243479537120495</v>
      </c>
    </row>
    <row r="23" spans="1:9" x14ac:dyDescent="0.25">
      <c r="A23" s="7"/>
      <c r="B23" s="216">
        <v>18</v>
      </c>
      <c r="C23" s="217" t="s">
        <v>19</v>
      </c>
      <c r="D23" s="10">
        <v>0.62287917989516106</v>
      </c>
      <c r="E23" s="10">
        <v>0.69077659190969753</v>
      </c>
      <c r="F23" s="10">
        <v>0</v>
      </c>
      <c r="G23" s="10">
        <v>-4.754307730889793</v>
      </c>
      <c r="H23" s="10">
        <v>-3.5788072774668738</v>
      </c>
      <c r="I23" s="10">
        <v>-4.4779970941259144</v>
      </c>
    </row>
    <row r="24" spans="1:9" x14ac:dyDescent="0.25">
      <c r="A24" s="7"/>
      <c r="B24" s="216">
        <v>19</v>
      </c>
      <c r="C24" s="217" t="s">
        <v>20</v>
      </c>
      <c r="D24" s="10">
        <v>5.5831900277647915</v>
      </c>
      <c r="E24" s="10">
        <v>-2.2728230437015591</v>
      </c>
      <c r="F24" s="10">
        <v>0</v>
      </c>
      <c r="G24" s="10">
        <v>-4.754307730889793</v>
      </c>
      <c r="H24" s="10">
        <v>-0.98937613808624914</v>
      </c>
      <c r="I24" s="10">
        <v>-5.6634369483704168</v>
      </c>
    </row>
    <row r="25" spans="1:9" x14ac:dyDescent="0.25">
      <c r="A25" s="7"/>
      <c r="B25" s="216">
        <v>20</v>
      </c>
      <c r="C25" s="217" t="s">
        <v>21</v>
      </c>
      <c r="D25" s="10">
        <v>9.1370647599490535</v>
      </c>
      <c r="E25" s="10">
        <v>-3.7170316631735827</v>
      </c>
      <c r="F25" s="10">
        <v>0</v>
      </c>
      <c r="G25" s="10">
        <v>-4.754307730889793</v>
      </c>
      <c r="H25" s="10">
        <v>1.4091316985203948</v>
      </c>
      <c r="I25" s="10">
        <v>-6.2411203961592259</v>
      </c>
    </row>
    <row r="26" spans="1:9" x14ac:dyDescent="0.25">
      <c r="A26" s="7"/>
      <c r="B26" s="216">
        <v>21</v>
      </c>
      <c r="C26" s="217" t="s">
        <v>22</v>
      </c>
      <c r="D26" s="10">
        <v>5.9421735791440762</v>
      </c>
      <c r="E26" s="10">
        <v>-3.672168948630246</v>
      </c>
      <c r="F26" s="10">
        <v>0</v>
      </c>
      <c r="G26" s="10">
        <v>-4.754307730889793</v>
      </c>
      <c r="H26" s="10">
        <v>-1.7498693106499137</v>
      </c>
      <c r="I26" s="10">
        <v>-6.2231753103418912</v>
      </c>
    </row>
    <row r="27" spans="1:9" x14ac:dyDescent="0.25">
      <c r="A27" s="7"/>
      <c r="B27" s="216">
        <v>22</v>
      </c>
      <c r="C27" s="217" t="s">
        <v>23</v>
      </c>
      <c r="D27" s="10">
        <v>2.6608121988020565</v>
      </c>
      <c r="E27" s="10">
        <v>3.3551989415783297</v>
      </c>
      <c r="F27" s="10">
        <v>-6.9893674291381611</v>
      </c>
      <c r="G27" s="10">
        <v>-4.754307730889793</v>
      </c>
      <c r="H27" s="10">
        <v>-6.3987038079632335</v>
      </c>
      <c r="I27" s="10">
        <v>-10.401595583396622</v>
      </c>
    </row>
    <row r="28" spans="1:9" x14ac:dyDescent="0.25">
      <c r="A28" s="7"/>
      <c r="B28" s="216">
        <v>23</v>
      </c>
      <c r="C28" s="217" t="s">
        <v>24</v>
      </c>
      <c r="D28" s="10">
        <v>-6.1175423425120012</v>
      </c>
      <c r="E28" s="10">
        <v>3.3551989415783297</v>
      </c>
      <c r="F28" s="10">
        <v>-6.7886858841298663</v>
      </c>
      <c r="G28" s="10">
        <v>-4.754307730889793</v>
      </c>
      <c r="H28" s="10">
        <v>-14.976376804268995</v>
      </c>
      <c r="I28" s="10">
        <v>-10.200914038388326</v>
      </c>
    </row>
    <row r="29" spans="1:9" x14ac:dyDescent="0.25">
      <c r="A29" s="7"/>
      <c r="B29" s="216">
        <v>24</v>
      </c>
      <c r="C29" s="217" t="s">
        <v>25</v>
      </c>
      <c r="D29" s="10">
        <v>-4.3569279306224526</v>
      </c>
      <c r="E29" s="10">
        <v>3.3551989415783297</v>
      </c>
      <c r="F29" s="10">
        <v>0</v>
      </c>
      <c r="G29" s="10">
        <v>-4.754307730889793</v>
      </c>
      <c r="H29" s="10">
        <v>-6.4270765082495815</v>
      </c>
      <c r="I29" s="10">
        <v>-3.4122281542584609</v>
      </c>
    </row>
    <row r="30" spans="1:9" x14ac:dyDescent="0.25">
      <c r="A30" s="7"/>
      <c r="B30" s="216">
        <v>25</v>
      </c>
      <c r="C30" s="217" t="s">
        <v>26</v>
      </c>
      <c r="D30" s="10">
        <v>-1.6087568593129562</v>
      </c>
      <c r="E30" s="10">
        <v>-1.8022786409999958</v>
      </c>
      <c r="F30" s="10">
        <v>0</v>
      </c>
      <c r="G30" s="10">
        <v>-4.754307730889793</v>
      </c>
      <c r="H30" s="10">
        <v>-7.804887503002746</v>
      </c>
      <c r="I30" s="10">
        <v>-5.4752191872897917</v>
      </c>
    </row>
    <row r="31" spans="1:9" x14ac:dyDescent="0.25">
      <c r="A31" s="7"/>
      <c r="B31" s="216">
        <v>26</v>
      </c>
      <c r="C31" s="217" t="s">
        <v>27</v>
      </c>
      <c r="D31" s="10">
        <v>-1.7962034991363287</v>
      </c>
      <c r="E31" s="10">
        <v>-1.5866254984401962</v>
      </c>
      <c r="F31" s="10">
        <v>0</v>
      </c>
      <c r="G31" s="10">
        <v>-4.754307730889793</v>
      </c>
      <c r="H31" s="10">
        <v>-7.8198116287782788</v>
      </c>
      <c r="I31" s="10">
        <v>-5.388957930265871</v>
      </c>
    </row>
    <row r="32" spans="1:9" x14ac:dyDescent="0.25">
      <c r="A32" s="7"/>
      <c r="B32" s="216">
        <v>27</v>
      </c>
      <c r="C32" s="217" t="s">
        <v>28</v>
      </c>
      <c r="D32" s="10">
        <v>-0.99590264055889544</v>
      </c>
      <c r="E32" s="10">
        <v>-4.8833565852106906</v>
      </c>
      <c r="F32" s="10">
        <v>0</v>
      </c>
      <c r="G32" s="10">
        <v>-4.754307730889793</v>
      </c>
      <c r="H32" s="10">
        <v>-9.6568956396172414</v>
      </c>
      <c r="I32" s="10">
        <v>-6.7076503649740697</v>
      </c>
    </row>
  </sheetData>
  <mergeCells count="1">
    <mergeCell ref="B4:C4"/>
  </mergeCells>
  <conditionalFormatting sqref="D6:I32">
    <cfRule type="cellIs" dxfId="52" priority="1" operator="equal">
      <formula>0</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heetViews>
  <sheetFormatPr defaultRowHeight="15" x14ac:dyDescent="0.25"/>
  <cols>
    <col min="3" max="3" width="16.85546875" bestFit="1" customWidth="1"/>
    <col min="4" max="6" width="10.140625" bestFit="1" customWidth="1"/>
    <col min="7" max="7" width="11.85546875" customWidth="1"/>
  </cols>
  <sheetData>
    <row r="2" spans="2:7" x14ac:dyDescent="0.25">
      <c r="B2" s="3" t="s">
        <v>717</v>
      </c>
    </row>
    <row r="3" spans="2:7" ht="15.75" thickBot="1" x14ac:dyDescent="0.3"/>
    <row r="4" spans="2:7" ht="26.25" thickBot="1" x14ac:dyDescent="0.3">
      <c r="B4" s="276"/>
      <c r="C4" s="277"/>
      <c r="D4" s="278" t="s">
        <v>687</v>
      </c>
      <c r="E4" s="278" t="s">
        <v>684</v>
      </c>
      <c r="F4" s="278" t="s">
        <v>685</v>
      </c>
      <c r="G4" s="279" t="s">
        <v>688</v>
      </c>
    </row>
    <row r="5" spans="2:7" ht="51.75" thickBot="1" x14ac:dyDescent="0.3">
      <c r="B5" s="276" t="s">
        <v>689</v>
      </c>
      <c r="C5" s="277" t="s">
        <v>2</v>
      </c>
      <c r="D5" s="278" t="s">
        <v>692</v>
      </c>
      <c r="E5" s="278" t="s">
        <v>692</v>
      </c>
      <c r="F5" s="278" t="s">
        <v>692</v>
      </c>
      <c r="G5" s="279" t="s">
        <v>692</v>
      </c>
    </row>
    <row r="6" spans="2:7" ht="15.75" thickBot="1" x14ac:dyDescent="0.3">
      <c r="B6" s="270">
        <v>1</v>
      </c>
      <c r="C6" s="271" t="s">
        <v>35</v>
      </c>
      <c r="D6" s="397">
        <v>19.390702494224616</v>
      </c>
      <c r="E6" s="397">
        <v>18.635224900755027</v>
      </c>
      <c r="F6" s="397">
        <v>19.063803971078482</v>
      </c>
      <c r="G6" s="398">
        <v>19.243832187665713</v>
      </c>
    </row>
    <row r="7" spans="2:7" ht="15.75" thickBot="1" x14ac:dyDescent="0.3">
      <c r="B7" s="272">
        <v>2</v>
      </c>
      <c r="C7" s="273" t="s">
        <v>36</v>
      </c>
      <c r="D7" s="397">
        <v>7.0037780802447589</v>
      </c>
      <c r="E7" s="397">
        <v>7.1517385147981667</v>
      </c>
      <c r="F7" s="397">
        <v>7.1423796147401708</v>
      </c>
      <c r="G7" s="398">
        <v>7.3004302130495251</v>
      </c>
    </row>
    <row r="8" spans="2:7" ht="15.75" thickBot="1" x14ac:dyDescent="0.3">
      <c r="B8" s="272">
        <v>3</v>
      </c>
      <c r="C8" s="273" t="s">
        <v>37</v>
      </c>
      <c r="D8" s="397">
        <v>9.9521567309474648</v>
      </c>
      <c r="E8" s="397">
        <v>10.32799439532198</v>
      </c>
      <c r="F8" s="397">
        <v>10.116615881478259</v>
      </c>
      <c r="G8" s="398">
        <v>10.315237063392546</v>
      </c>
    </row>
    <row r="9" spans="2:7" ht="15.75" thickBot="1" x14ac:dyDescent="0.3">
      <c r="B9" s="272">
        <v>4</v>
      </c>
      <c r="C9" s="273" t="s">
        <v>38</v>
      </c>
      <c r="D9" s="397">
        <v>8.5232412113394478</v>
      </c>
      <c r="E9" s="397">
        <v>8.6868142344163051</v>
      </c>
      <c r="F9" s="397">
        <v>8.6725937292344533</v>
      </c>
      <c r="G9" s="398">
        <v>8.7827095488634814</v>
      </c>
    </row>
    <row r="10" spans="2:7" ht="15.75" thickBot="1" x14ac:dyDescent="0.3">
      <c r="B10" s="272">
        <v>5</v>
      </c>
      <c r="C10" s="273" t="s">
        <v>39</v>
      </c>
      <c r="D10" s="397">
        <v>8.6063672440602321</v>
      </c>
      <c r="E10" s="397">
        <v>8.8826617045084966</v>
      </c>
      <c r="F10" s="397">
        <v>8.7766423297094942</v>
      </c>
      <c r="G10" s="398">
        <v>8.8491170493259332</v>
      </c>
    </row>
    <row r="11" spans="2:7" ht="15.75" thickBot="1" x14ac:dyDescent="0.3">
      <c r="B11" s="272">
        <v>6</v>
      </c>
      <c r="C11" s="273" t="s">
        <v>40</v>
      </c>
      <c r="D11" s="397">
        <v>10.339405527415918</v>
      </c>
      <c r="E11" s="397">
        <v>10.398301081200346</v>
      </c>
      <c r="F11" s="397">
        <v>10.391827922617253</v>
      </c>
      <c r="G11" s="398">
        <v>10.593375476995101</v>
      </c>
    </row>
    <row r="12" spans="2:7" ht="15.75" thickBot="1" x14ac:dyDescent="0.3">
      <c r="B12" s="272">
        <v>7</v>
      </c>
      <c r="C12" s="273" t="s">
        <v>41</v>
      </c>
      <c r="D12" s="397">
        <v>8.7293528012746595</v>
      </c>
      <c r="E12" s="397">
        <v>8.9253879972730523</v>
      </c>
      <c r="F12" s="397">
        <v>8.9115096498918493</v>
      </c>
      <c r="G12" s="398">
        <v>8.9571552570593056</v>
      </c>
    </row>
    <row r="13" spans="2:7" ht="15.75" thickBot="1" x14ac:dyDescent="0.3">
      <c r="B13" s="272">
        <v>8</v>
      </c>
      <c r="C13" s="273" t="s">
        <v>42</v>
      </c>
      <c r="D13" s="397">
        <v>8.870764929358705</v>
      </c>
      <c r="E13" s="397">
        <v>9.1151982497872801</v>
      </c>
      <c r="F13" s="397">
        <v>9.0206696392083412</v>
      </c>
      <c r="G13" s="398">
        <v>9.0827423549136306</v>
      </c>
    </row>
    <row r="14" spans="2:7" ht="15.75" thickBot="1" x14ac:dyDescent="0.3">
      <c r="B14" s="272">
        <v>9</v>
      </c>
      <c r="C14" s="273" t="s">
        <v>43</v>
      </c>
      <c r="D14" s="397">
        <v>10.765643858247504</v>
      </c>
      <c r="E14" s="397">
        <v>10.683879092539497</v>
      </c>
      <c r="F14" s="397">
        <v>10.993736593841165</v>
      </c>
      <c r="G14" s="398">
        <v>10.953903384836822</v>
      </c>
    </row>
    <row r="15" spans="2:7" ht="15.75" thickBot="1" x14ac:dyDescent="0.3">
      <c r="B15" s="272">
        <v>10</v>
      </c>
      <c r="C15" s="273" t="s">
        <v>44</v>
      </c>
      <c r="D15" s="397">
        <v>8.6513621839254533</v>
      </c>
      <c r="E15" s="397">
        <v>9.3171500654700399</v>
      </c>
      <c r="F15" s="397">
        <v>8.6959001439995927</v>
      </c>
      <c r="G15" s="398">
        <v>8.551350196090997</v>
      </c>
    </row>
    <row r="16" spans="2:7" ht="15.75" thickBot="1" x14ac:dyDescent="0.3">
      <c r="B16" s="272">
        <v>11</v>
      </c>
      <c r="C16" s="273" t="s">
        <v>45</v>
      </c>
      <c r="D16" s="397">
        <v>11.232576034382678</v>
      </c>
      <c r="E16" s="397">
        <v>11.088328533825669</v>
      </c>
      <c r="F16" s="397">
        <v>11.504403342348127</v>
      </c>
      <c r="G16" s="398">
        <v>11.401640717237585</v>
      </c>
    </row>
    <row r="17" spans="2:7" ht="15.75" thickBot="1" x14ac:dyDescent="0.3">
      <c r="B17" s="272">
        <v>12</v>
      </c>
      <c r="C17" s="273" t="s">
        <v>46</v>
      </c>
      <c r="D17" s="397">
        <v>4.848272712622979</v>
      </c>
      <c r="E17" s="397">
        <v>4.8096768646183055</v>
      </c>
      <c r="F17" s="397">
        <v>5.0262584149951506</v>
      </c>
      <c r="G17" s="398">
        <v>4.9965852433836577</v>
      </c>
    </row>
    <row r="18" spans="2:7" ht="15.75" thickBot="1" x14ac:dyDescent="0.3">
      <c r="B18" s="272">
        <v>13</v>
      </c>
      <c r="C18" s="273" t="s">
        <v>47</v>
      </c>
      <c r="D18" s="397">
        <v>9.7506506452561599</v>
      </c>
      <c r="E18" s="397">
        <v>9.8045583546450352</v>
      </c>
      <c r="F18" s="397">
        <v>9.9970595577715464</v>
      </c>
      <c r="G18" s="398">
        <v>9.9053737890223896</v>
      </c>
    </row>
    <row r="19" spans="2:7" ht="15.75" thickBot="1" x14ac:dyDescent="0.3">
      <c r="B19" s="274">
        <v>14</v>
      </c>
      <c r="C19" s="275" t="s">
        <v>48</v>
      </c>
      <c r="D19" s="397">
        <v>11.394607015323565</v>
      </c>
      <c r="E19" s="397">
        <v>12.140786039820197</v>
      </c>
      <c r="F19" s="397">
        <v>11.918554048426548</v>
      </c>
      <c r="G19" s="398">
        <v>11.479685670482576</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P53"/>
  <sheetViews>
    <sheetView zoomScale="70" zoomScaleNormal="70" workbookViewId="0"/>
  </sheetViews>
  <sheetFormatPr defaultRowHeight="14.1" customHeight="1" x14ac:dyDescent="0.25"/>
  <cols>
    <col min="2" max="2" width="77.7109375" customWidth="1"/>
    <col min="3" max="3" width="4.28515625" bestFit="1" customWidth="1"/>
    <col min="4" max="4" width="11.85546875" bestFit="1" customWidth="1"/>
    <col min="5" max="5" width="11.140625" customWidth="1"/>
    <col min="6" max="7" width="11.140625" bestFit="1" customWidth="1"/>
    <col min="8" max="12" width="11.140625" customWidth="1"/>
    <col min="13" max="13" width="71.5703125" customWidth="1"/>
  </cols>
  <sheetData>
    <row r="2" spans="2:13" ht="14.1" customHeight="1" x14ac:dyDescent="0.25">
      <c r="B2" s="3" t="s">
        <v>695</v>
      </c>
    </row>
    <row r="4" spans="2:13" ht="29.25" customHeight="1" x14ac:dyDescent="0.4">
      <c r="B4" s="444" t="s">
        <v>175</v>
      </c>
      <c r="C4" s="444"/>
      <c r="D4" s="444"/>
      <c r="E4" s="446">
        <v>42767</v>
      </c>
      <c r="F4" s="447"/>
      <c r="G4" s="447"/>
      <c r="H4" s="447"/>
      <c r="I4" s="447"/>
      <c r="J4" s="447"/>
      <c r="K4" s="447"/>
      <c r="L4" s="448"/>
      <c r="M4" s="60" t="s">
        <v>176</v>
      </c>
    </row>
    <row r="5" spans="2:13" ht="33.75" customHeight="1" x14ac:dyDescent="0.25">
      <c r="B5" s="123"/>
      <c r="C5" s="123" t="s">
        <v>176</v>
      </c>
      <c r="D5" s="138"/>
      <c r="E5" s="150"/>
      <c r="F5" s="150"/>
      <c r="G5" s="150"/>
      <c r="H5" s="150"/>
      <c r="I5" s="150"/>
      <c r="J5" s="150"/>
      <c r="K5" s="150"/>
      <c r="L5" s="223"/>
      <c r="M5" s="445" t="s">
        <v>179</v>
      </c>
    </row>
    <row r="6" spans="2:13" ht="23.25" customHeight="1" x14ac:dyDescent="0.25">
      <c r="B6" s="123" t="s">
        <v>180</v>
      </c>
      <c r="C6" s="138" t="s">
        <v>176</v>
      </c>
      <c r="D6" s="138" t="s">
        <v>176</v>
      </c>
      <c r="E6" s="151" t="s">
        <v>55</v>
      </c>
      <c r="F6" s="151" t="s">
        <v>29</v>
      </c>
      <c r="G6" s="151" t="s">
        <v>30</v>
      </c>
      <c r="H6" s="157" t="s">
        <v>31</v>
      </c>
      <c r="I6" s="158" t="s">
        <v>32</v>
      </c>
      <c r="J6" s="158" t="s">
        <v>33</v>
      </c>
      <c r="K6" s="158" t="s">
        <v>412</v>
      </c>
      <c r="L6" s="158" t="s">
        <v>618</v>
      </c>
      <c r="M6" s="445"/>
    </row>
    <row r="7" spans="2:13" ht="14.1" customHeight="1" x14ac:dyDescent="0.25">
      <c r="B7" s="124" t="s">
        <v>181</v>
      </c>
      <c r="C7" s="139" t="s">
        <v>176</v>
      </c>
      <c r="D7" s="146" t="s">
        <v>176</v>
      </c>
      <c r="E7" s="152">
        <v>256.66666666666669</v>
      </c>
      <c r="F7" s="227" t="s">
        <v>176</v>
      </c>
      <c r="G7" s="227" t="s">
        <v>176</v>
      </c>
      <c r="H7" s="227" t="s">
        <v>176</v>
      </c>
      <c r="I7" s="227" t="s">
        <v>176</v>
      </c>
      <c r="J7" s="227" t="s">
        <v>176</v>
      </c>
      <c r="K7" s="227" t="s">
        <v>176</v>
      </c>
      <c r="L7" s="227" t="s">
        <v>176</v>
      </c>
      <c r="M7" s="226" t="s">
        <v>721</v>
      </c>
    </row>
    <row r="8" spans="2:13" ht="14.1" customHeight="1" x14ac:dyDescent="0.25">
      <c r="B8" s="125" t="s">
        <v>182</v>
      </c>
      <c r="C8" s="140" t="s">
        <v>176</v>
      </c>
      <c r="D8" s="147" t="s">
        <v>183</v>
      </c>
      <c r="E8" s="153">
        <v>1.19</v>
      </c>
      <c r="F8" s="156" t="s">
        <v>176</v>
      </c>
      <c r="G8" s="156" t="s">
        <v>176</v>
      </c>
      <c r="H8" s="156" t="s">
        <v>176</v>
      </c>
      <c r="I8" s="156" t="s">
        <v>176</v>
      </c>
      <c r="J8" s="156" t="s">
        <v>176</v>
      </c>
      <c r="K8" s="156" t="s">
        <v>176</v>
      </c>
      <c r="L8" s="156" t="s">
        <v>176</v>
      </c>
      <c r="M8" s="226" t="s">
        <v>722</v>
      </c>
    </row>
    <row r="9" spans="2:13" ht="14.1" customHeight="1" x14ac:dyDescent="0.25">
      <c r="B9" s="124" t="s">
        <v>184</v>
      </c>
      <c r="C9" s="139" t="s">
        <v>176</v>
      </c>
      <c r="D9" s="148" t="s">
        <v>185</v>
      </c>
      <c r="E9" s="227">
        <v>5.0000000000000001E-3</v>
      </c>
      <c r="F9" s="227">
        <v>0</v>
      </c>
      <c r="G9" s="227">
        <v>0.95000000000000007</v>
      </c>
      <c r="H9" s="227">
        <v>2E-3</v>
      </c>
      <c r="I9" s="227">
        <v>2.4999999999999996E-3</v>
      </c>
      <c r="J9" s="227">
        <v>4.9999999999999992E-3</v>
      </c>
      <c r="K9" s="227">
        <v>8.0000000000000002E-3</v>
      </c>
      <c r="L9" s="227">
        <v>8.0000000000000002E-3</v>
      </c>
      <c r="M9" s="226" t="s">
        <v>723</v>
      </c>
    </row>
    <row r="10" spans="2:13" ht="14.1" customHeight="1" x14ac:dyDescent="0.25">
      <c r="B10" s="125" t="s">
        <v>186</v>
      </c>
      <c r="C10" s="141" t="s">
        <v>187</v>
      </c>
      <c r="D10" s="147" t="s">
        <v>188</v>
      </c>
      <c r="E10" s="154">
        <v>1443.829</v>
      </c>
      <c r="F10" s="154">
        <v>1475.5930000000001</v>
      </c>
      <c r="G10" s="154">
        <v>1571.3869999999999</v>
      </c>
      <c r="H10" s="154">
        <v>1554.942</v>
      </c>
      <c r="I10" s="154">
        <v>1587.627</v>
      </c>
      <c r="J10" s="154">
        <v>1585.2280000000001</v>
      </c>
      <c r="K10" s="154">
        <v>1571.5840000000001</v>
      </c>
      <c r="L10" s="154">
        <v>1571.5840000000001</v>
      </c>
      <c r="M10" s="226" t="s">
        <v>724</v>
      </c>
    </row>
    <row r="11" spans="2:13" ht="14.1" customHeight="1" x14ac:dyDescent="0.25">
      <c r="B11" s="125" t="s">
        <v>189</v>
      </c>
      <c r="C11" s="141" t="s">
        <v>190</v>
      </c>
      <c r="D11" s="147" t="s">
        <v>191</v>
      </c>
      <c r="E11" s="117">
        <v>-5.5</v>
      </c>
      <c r="F11" s="117">
        <v>-114.4</v>
      </c>
      <c r="G11" s="117">
        <v>-185.4</v>
      </c>
      <c r="H11" s="117">
        <v>-253.3</v>
      </c>
      <c r="I11" s="117">
        <v>-290</v>
      </c>
      <c r="J11" s="117">
        <v>-270</v>
      </c>
      <c r="K11" s="117">
        <v>-190</v>
      </c>
      <c r="L11" s="117">
        <v>-190</v>
      </c>
      <c r="M11" s="226" t="s">
        <v>725</v>
      </c>
    </row>
    <row r="12" spans="2:13" ht="14.1" customHeight="1" x14ac:dyDescent="0.25">
      <c r="B12" s="125" t="s">
        <v>192</v>
      </c>
      <c r="C12" s="140" t="s">
        <v>193</v>
      </c>
      <c r="D12" s="147" t="s">
        <v>194</v>
      </c>
      <c r="E12" s="117">
        <v>-0.52728791368496775</v>
      </c>
      <c r="F12" s="117">
        <v>4.7019113011489599</v>
      </c>
      <c r="G12" s="117">
        <v>-19.921431381693402</v>
      </c>
      <c r="H12" s="117">
        <v>-31.397222077804624</v>
      </c>
      <c r="I12" s="117">
        <v>-6.084497024461367</v>
      </c>
      <c r="J12" s="117">
        <v>-6.5766664140402229</v>
      </c>
      <c r="K12" s="117">
        <v>-6.4793369372893155</v>
      </c>
      <c r="L12" s="117">
        <v>-1.0577939224326987</v>
      </c>
      <c r="M12" s="226" t="s">
        <v>726</v>
      </c>
    </row>
    <row r="13" spans="2:13" ht="14.1" customHeight="1" x14ac:dyDescent="0.25">
      <c r="B13" s="125" t="s">
        <v>195</v>
      </c>
      <c r="C13" s="140" t="s">
        <v>176</v>
      </c>
      <c r="D13" s="147" t="s">
        <v>196</v>
      </c>
      <c r="E13" s="155">
        <v>3.1E-2</v>
      </c>
      <c r="F13" s="155">
        <v>2.5000000000000001E-2</v>
      </c>
      <c r="G13" s="155">
        <v>0.01</v>
      </c>
      <c r="H13" s="155">
        <v>1.7999999999999999E-2</v>
      </c>
      <c r="I13" s="155">
        <v>3.5000000000000003E-2</v>
      </c>
      <c r="J13" s="155">
        <v>3.1E-2</v>
      </c>
      <c r="K13" s="155">
        <v>0.03</v>
      </c>
      <c r="L13" s="155">
        <v>3.1E-2</v>
      </c>
      <c r="M13" s="226" t="s">
        <v>727</v>
      </c>
    </row>
    <row r="14" spans="2:13" ht="14.1" customHeight="1" x14ac:dyDescent="0.25">
      <c r="B14" s="125" t="s">
        <v>197</v>
      </c>
      <c r="C14" s="140" t="s">
        <v>176</v>
      </c>
      <c r="D14" s="147" t="s">
        <v>198</v>
      </c>
      <c r="E14" s="155">
        <v>3.1E-2</v>
      </c>
      <c r="F14" s="155">
        <v>2.4E-2</v>
      </c>
      <c r="G14" s="155">
        <v>2.1000000000000001E-2</v>
      </c>
      <c r="H14" s="155">
        <v>3.5000000000000003E-2</v>
      </c>
      <c r="I14" s="155">
        <v>3.1E-2</v>
      </c>
      <c r="J14" s="155">
        <v>0.03</v>
      </c>
      <c r="K14" s="155">
        <v>3.1E-2</v>
      </c>
      <c r="L14" s="155">
        <v>3.1E-2</v>
      </c>
      <c r="M14" s="226" t="s">
        <v>727</v>
      </c>
    </row>
    <row r="15" spans="2:13" ht="14.1" customHeight="1" x14ac:dyDescent="0.25">
      <c r="B15" s="125" t="s">
        <v>199</v>
      </c>
      <c r="C15" s="140" t="s">
        <v>176</v>
      </c>
      <c r="D15" s="147" t="s">
        <v>200</v>
      </c>
      <c r="E15" s="155">
        <v>0.03</v>
      </c>
      <c r="F15" s="155">
        <v>3.2000000000000001E-2</v>
      </c>
      <c r="G15" s="155">
        <v>0.03</v>
      </c>
      <c r="H15" s="155">
        <v>3.1E-2</v>
      </c>
      <c r="I15" s="155">
        <v>0.03</v>
      </c>
      <c r="J15" s="155">
        <v>3.1E-2</v>
      </c>
      <c r="K15" s="155">
        <v>3.1E-2</v>
      </c>
      <c r="L15" s="155">
        <v>3.1E-2</v>
      </c>
      <c r="M15" s="226" t="s">
        <v>727</v>
      </c>
    </row>
    <row r="16" spans="2:13" ht="14.1" customHeight="1" x14ac:dyDescent="0.25">
      <c r="B16" s="125" t="s">
        <v>201</v>
      </c>
      <c r="C16" s="140" t="s">
        <v>202</v>
      </c>
      <c r="D16" s="147" t="s">
        <v>203</v>
      </c>
      <c r="E16" s="156">
        <v>1.2051000000000001</v>
      </c>
      <c r="F16" s="156">
        <v>1.2266528212575316</v>
      </c>
      <c r="G16" s="156">
        <v>1.2330000000000001</v>
      </c>
      <c r="H16" s="156">
        <v>1.2709999999999999</v>
      </c>
      <c r="I16" s="156">
        <v>1.3089999999999999</v>
      </c>
      <c r="J16" s="156">
        <v>1.343</v>
      </c>
      <c r="K16" s="156">
        <v>1.3839999999999999</v>
      </c>
      <c r="L16" s="156">
        <v>1.4259999999999999</v>
      </c>
      <c r="M16" s="226" t="s">
        <v>728</v>
      </c>
    </row>
    <row r="17" spans="2:16" ht="14.1" customHeight="1" x14ac:dyDescent="0.25">
      <c r="B17" s="126" t="s">
        <v>204</v>
      </c>
      <c r="C17" s="142" t="s">
        <v>205</v>
      </c>
      <c r="D17" s="142" t="s">
        <v>206</v>
      </c>
      <c r="E17" s="119">
        <f t="shared" ref="E17:K17" si="0">SUM(E10:E12)*E16</f>
        <v>1732.6948432352185</v>
      </c>
      <c r="F17" s="119">
        <f t="shared" si="0"/>
        <v>1675.4788464888604</v>
      </c>
      <c r="G17" s="119">
        <f t="shared" si="0"/>
        <v>1684.3588461063721</v>
      </c>
      <c r="H17" s="119">
        <f t="shared" si="0"/>
        <v>1614.4811127391104</v>
      </c>
      <c r="I17" s="119">
        <f t="shared" si="0"/>
        <v>1690.6291363949799</v>
      </c>
      <c r="J17" s="119">
        <f t="shared" si="0"/>
        <v>1757.5187410059441</v>
      </c>
      <c r="K17" s="119">
        <f t="shared" si="0"/>
        <v>1903.1448536787914</v>
      </c>
      <c r="L17" s="119">
        <f t="shared" ref="L17" si="1">SUM(L10:L12)*L16</f>
        <v>1968.6303698666111</v>
      </c>
      <c r="M17" s="159"/>
      <c r="O17" s="62"/>
    </row>
    <row r="18" spans="2:16" ht="14.1" customHeight="1" x14ac:dyDescent="0.25">
      <c r="B18" s="127" t="s">
        <v>207</v>
      </c>
      <c r="C18" s="140" t="s">
        <v>208</v>
      </c>
      <c r="D18" s="140" t="s">
        <v>209</v>
      </c>
      <c r="E18" s="118" t="s">
        <v>176</v>
      </c>
      <c r="F18" s="117">
        <v>1.2353308097829103</v>
      </c>
      <c r="G18" s="117">
        <v>1.5001179260431783</v>
      </c>
      <c r="H18" s="117">
        <v>2.6894278826733395</v>
      </c>
      <c r="I18" s="117">
        <v>4.3689138901091207</v>
      </c>
      <c r="J18" s="117">
        <v>4.0630441241651161</v>
      </c>
      <c r="K18" s="117">
        <v>4.2239764051880719</v>
      </c>
      <c r="L18" s="117">
        <v>4.3785040440792571</v>
      </c>
      <c r="M18" s="122" t="s">
        <v>726</v>
      </c>
    </row>
    <row r="19" spans="2:16" ht="14.1" customHeight="1" x14ac:dyDescent="0.25">
      <c r="B19" s="127" t="s">
        <v>210</v>
      </c>
      <c r="C19" s="140" t="s">
        <v>211</v>
      </c>
      <c r="D19" s="140" t="s">
        <v>212</v>
      </c>
      <c r="E19" s="117">
        <v>0.14395339862662926</v>
      </c>
      <c r="F19" s="117">
        <v>1.2337689401095423E-2</v>
      </c>
      <c r="G19" s="117">
        <v>9.0478361183892381E-2</v>
      </c>
      <c r="H19" s="117">
        <v>0</v>
      </c>
      <c r="I19" s="117">
        <v>0</v>
      </c>
      <c r="J19" s="117">
        <v>0</v>
      </c>
      <c r="K19" s="117">
        <v>0</v>
      </c>
      <c r="L19" s="117">
        <v>0</v>
      </c>
      <c r="M19" s="122" t="s">
        <v>726</v>
      </c>
    </row>
    <row r="20" spans="2:16" ht="14.1" customHeight="1" x14ac:dyDescent="0.25">
      <c r="B20" s="127" t="s">
        <v>213</v>
      </c>
      <c r="C20" s="140" t="s">
        <v>214</v>
      </c>
      <c r="D20" s="140" t="s">
        <v>215</v>
      </c>
      <c r="E20" s="118" t="s">
        <v>176</v>
      </c>
      <c r="F20" s="117">
        <v>2.0207027597467815</v>
      </c>
      <c r="G20" s="117">
        <v>2.6933961403912292</v>
      </c>
      <c r="H20" s="117">
        <v>3.187695280052341</v>
      </c>
      <c r="I20" s="117">
        <v>3.4536449799316209</v>
      </c>
      <c r="J20" s="117">
        <v>3.4458584531271903</v>
      </c>
      <c r="K20" s="117">
        <v>3.5511754549800272</v>
      </c>
      <c r="L20" s="117">
        <v>3.6541921144659915</v>
      </c>
      <c r="M20" s="122" t="s">
        <v>726</v>
      </c>
    </row>
    <row r="21" spans="2:16" ht="14.1" customHeight="1" x14ac:dyDescent="0.25">
      <c r="B21" s="128" t="s">
        <v>216</v>
      </c>
      <c r="C21" s="140" t="s">
        <v>217</v>
      </c>
      <c r="D21" s="140" t="s">
        <v>218</v>
      </c>
      <c r="E21" s="118" t="s">
        <v>176</v>
      </c>
      <c r="F21" s="117">
        <v>3.8222435083326589</v>
      </c>
      <c r="G21" s="117">
        <v>2.6745437559665044</v>
      </c>
      <c r="H21" s="117">
        <v>0.49862315564851822</v>
      </c>
      <c r="I21" s="117">
        <v>0.7496954923835718</v>
      </c>
      <c r="J21" s="117">
        <v>0.71736058687093474</v>
      </c>
      <c r="K21" s="117">
        <v>0.74307205738918647</v>
      </c>
      <c r="L21" s="117">
        <v>0.76792422886418976</v>
      </c>
      <c r="M21" s="122" t="s">
        <v>726</v>
      </c>
    </row>
    <row r="22" spans="2:16" ht="14.1" customHeight="1" x14ac:dyDescent="0.25">
      <c r="B22" s="128" t="s">
        <v>219</v>
      </c>
      <c r="C22" s="140" t="s">
        <v>220</v>
      </c>
      <c r="D22" s="140" t="s">
        <v>221</v>
      </c>
      <c r="E22" s="117">
        <v>0</v>
      </c>
      <c r="F22" s="117">
        <v>0</v>
      </c>
      <c r="G22" s="117">
        <v>0</v>
      </c>
      <c r="H22" s="117">
        <v>0</v>
      </c>
      <c r="I22" s="117">
        <v>0</v>
      </c>
      <c r="J22" s="117">
        <v>0</v>
      </c>
      <c r="K22" s="117">
        <v>0</v>
      </c>
      <c r="L22" s="117">
        <v>0</v>
      </c>
      <c r="M22" s="122" t="s">
        <v>729</v>
      </c>
    </row>
    <row r="23" spans="2:16" ht="14.1" customHeight="1" x14ac:dyDescent="0.25">
      <c r="B23" s="129" t="s">
        <v>222</v>
      </c>
      <c r="C23" s="143" t="s">
        <v>223</v>
      </c>
      <c r="D23" s="143" t="s">
        <v>224</v>
      </c>
      <c r="E23" s="118">
        <v>312.179148</v>
      </c>
      <c r="F23" s="118">
        <v>295.664557</v>
      </c>
      <c r="G23" s="118">
        <v>294.62336299999998</v>
      </c>
      <c r="H23" s="118">
        <v>320.96520036000004</v>
      </c>
      <c r="I23" s="118">
        <v>363.76111432005257</v>
      </c>
      <c r="J23" s="118">
        <v>421.82943131476071</v>
      </c>
      <c r="K23" s="118">
        <v>401.62713101795606</v>
      </c>
      <c r="L23" s="118">
        <v>436.8314268388425</v>
      </c>
      <c r="M23" s="159" t="s">
        <v>730</v>
      </c>
    </row>
    <row r="24" spans="2:16" ht="14.1" customHeight="1" x14ac:dyDescent="0.25">
      <c r="B24" s="129" t="s">
        <v>225</v>
      </c>
      <c r="C24" s="143" t="s">
        <v>226</v>
      </c>
      <c r="D24" s="143" t="s">
        <v>227</v>
      </c>
      <c r="E24" s="118">
        <v>213.95951766583201</v>
      </c>
      <c r="F24" s="118">
        <v>338.20730217321301</v>
      </c>
      <c r="G24" s="118">
        <v>322.83631648970299</v>
      </c>
      <c r="H24" s="118">
        <v>301.36826289999999</v>
      </c>
      <c r="I24" s="118">
        <v>363.1455636086223</v>
      </c>
      <c r="J24" s="118">
        <v>375.26520226506022</v>
      </c>
      <c r="K24" s="118">
        <v>372.30688590488751</v>
      </c>
      <c r="L24" s="118">
        <v>412.3863715077606</v>
      </c>
      <c r="M24" s="159" t="s">
        <v>731</v>
      </c>
    </row>
    <row r="25" spans="2:16" ht="14.1" customHeight="1" x14ac:dyDescent="0.25">
      <c r="B25" s="129" t="s">
        <v>228</v>
      </c>
      <c r="C25" s="143" t="s">
        <v>229</v>
      </c>
      <c r="D25" s="143" t="s">
        <v>230</v>
      </c>
      <c r="E25" s="118">
        <v>218.38037349491276</v>
      </c>
      <c r="F25" s="118">
        <v>248.35699921993759</v>
      </c>
      <c r="G25" s="118">
        <v>260.78931257200446</v>
      </c>
      <c r="H25" s="118">
        <v>270.20460754023702</v>
      </c>
      <c r="I25" s="118">
        <v>380.16603800000001</v>
      </c>
      <c r="J25" s="118">
        <v>472.339765</v>
      </c>
      <c r="K25" s="118">
        <v>574.03664654826503</v>
      </c>
      <c r="L25" s="118">
        <v>619.195933110498</v>
      </c>
      <c r="M25" s="159" t="s">
        <v>732</v>
      </c>
    </row>
    <row r="26" spans="2:16" ht="14.1" customHeight="1" x14ac:dyDescent="0.25">
      <c r="B26" s="128" t="s">
        <v>231</v>
      </c>
      <c r="C26" s="140" t="s">
        <v>232</v>
      </c>
      <c r="D26" s="140" t="s">
        <v>233</v>
      </c>
      <c r="E26" s="117">
        <v>0.43733608355648018</v>
      </c>
      <c r="F26" s="117">
        <v>0.64941914461921546</v>
      </c>
      <c r="G26" s="117">
        <v>0.6544976173613446</v>
      </c>
      <c r="H26" s="117">
        <v>0.51506514657980451</v>
      </c>
      <c r="I26" s="117">
        <v>0.53053745928338758</v>
      </c>
      <c r="J26" s="117">
        <v>0.54641693811074921</v>
      </c>
      <c r="K26" s="117">
        <v>0.56270358306188928</v>
      </c>
      <c r="L26" s="117">
        <v>0.5777687296416939</v>
      </c>
      <c r="M26" s="122" t="s">
        <v>726</v>
      </c>
    </row>
    <row r="27" spans="2:16" ht="14.1" customHeight="1" x14ac:dyDescent="0.25">
      <c r="B27" s="130" t="s">
        <v>234</v>
      </c>
      <c r="C27" s="142" t="s">
        <v>235</v>
      </c>
      <c r="D27" s="142" t="s">
        <v>236</v>
      </c>
      <c r="E27" s="119">
        <f t="shared" ref="E27:J27" si="2">SUM(E18:E26)</f>
        <v>745.10032864292793</v>
      </c>
      <c r="F27" s="119">
        <f t="shared" si="2"/>
        <v>889.96889230503325</v>
      </c>
      <c r="G27" s="119">
        <f t="shared" si="2"/>
        <v>885.86202586265358</v>
      </c>
      <c r="H27" s="119">
        <f t="shared" si="2"/>
        <v>899.42888226519096</v>
      </c>
      <c r="I27" s="119">
        <f t="shared" si="2"/>
        <v>1116.1755077503826</v>
      </c>
      <c r="J27" s="119">
        <f t="shared" si="2"/>
        <v>1278.2070786820948</v>
      </c>
      <c r="K27" s="119">
        <f>SUM(K18:K26)</f>
        <v>1357.0515909717278</v>
      </c>
      <c r="L27" s="119">
        <f>SUM(L18:L26)</f>
        <v>1477.7921205741522</v>
      </c>
      <c r="M27" s="159" t="s">
        <v>176</v>
      </c>
      <c r="O27" s="62"/>
    </row>
    <row r="28" spans="2:16" ht="14.1" customHeight="1" x14ac:dyDescent="0.25">
      <c r="B28" s="127" t="s">
        <v>237</v>
      </c>
      <c r="C28" s="140" t="s">
        <v>238</v>
      </c>
      <c r="D28" s="140" t="s">
        <v>239</v>
      </c>
      <c r="E28" s="118" t="s">
        <v>176</v>
      </c>
      <c r="F28" s="117">
        <v>2.3615637797660018</v>
      </c>
      <c r="G28" s="117">
        <v>3.920644330261553</v>
      </c>
      <c r="H28" s="117">
        <v>4.0380877505969011</v>
      </c>
      <c r="I28" s="117">
        <v>4.1509246564852047</v>
      </c>
      <c r="J28" s="117">
        <v>4.1964785346430684</v>
      </c>
      <c r="K28" s="117">
        <v>4.3116341026308529</v>
      </c>
      <c r="L28" s="117">
        <v>4.4253046205281388</v>
      </c>
      <c r="M28" s="122" t="s">
        <v>726</v>
      </c>
    </row>
    <row r="29" spans="2:16" ht="14.1" customHeight="1" x14ac:dyDescent="0.25">
      <c r="B29" s="127" t="s">
        <v>240</v>
      </c>
      <c r="C29" s="140" t="s">
        <v>241</v>
      </c>
      <c r="D29" s="140" t="s">
        <v>242</v>
      </c>
      <c r="E29" s="118" t="s">
        <v>176</v>
      </c>
      <c r="F29" s="117">
        <v>8.6930597323224994</v>
      </c>
      <c r="G29" s="117">
        <v>10.123488255861568</v>
      </c>
      <c r="H29" s="117">
        <v>8.6047337676510143</v>
      </c>
      <c r="I29" s="117">
        <v>8.5103267010475765</v>
      </c>
      <c r="J29" s="117">
        <v>8.1503292059826471</v>
      </c>
      <c r="K29" s="117">
        <v>8.5602977698476526</v>
      </c>
      <c r="L29" s="117">
        <v>8.9478076195688914</v>
      </c>
      <c r="M29" s="122" t="s">
        <v>726</v>
      </c>
      <c r="O29" s="62"/>
      <c r="P29" s="62"/>
    </row>
    <row r="30" spans="2:16" ht="14.1" customHeight="1" x14ac:dyDescent="0.25">
      <c r="B30" s="127" t="s">
        <v>243</v>
      </c>
      <c r="C30" s="140" t="s">
        <v>244</v>
      </c>
      <c r="D30" s="140" t="s">
        <v>245</v>
      </c>
      <c r="E30" s="118" t="s">
        <v>176</v>
      </c>
      <c r="F30" s="117">
        <v>2.8092019735619482</v>
      </c>
      <c r="G30" s="117">
        <v>2.6616746854357087</v>
      </c>
      <c r="H30" s="117">
        <v>2.6133241702293648</v>
      </c>
      <c r="I30" s="117">
        <v>2.7266419999122542</v>
      </c>
      <c r="J30" s="117">
        <v>2.8085759054854185</v>
      </c>
      <c r="K30" s="117">
        <v>2.9390839268337525</v>
      </c>
      <c r="L30" s="117">
        <v>3.016568978708384</v>
      </c>
      <c r="M30" s="122" t="s">
        <v>726</v>
      </c>
      <c r="P30" s="63"/>
    </row>
    <row r="31" spans="2:16" ht="14.1" customHeight="1" x14ac:dyDescent="0.25">
      <c r="B31" s="127" t="s">
        <v>246</v>
      </c>
      <c r="C31" s="140" t="s">
        <v>247</v>
      </c>
      <c r="D31" s="140" t="s">
        <v>248</v>
      </c>
      <c r="E31" s="118" t="s">
        <v>176</v>
      </c>
      <c r="F31" s="117">
        <v>0</v>
      </c>
      <c r="G31" s="117">
        <v>2.0215574999999997</v>
      </c>
      <c r="H31" s="117">
        <v>0</v>
      </c>
      <c r="I31" s="117">
        <v>0</v>
      </c>
      <c r="J31" s="117">
        <v>0</v>
      </c>
      <c r="K31" s="117">
        <v>0</v>
      </c>
      <c r="L31" s="117">
        <v>0</v>
      </c>
      <c r="M31" s="122" t="s">
        <v>733</v>
      </c>
    </row>
    <row r="32" spans="2:16" ht="14.1" customHeight="1" x14ac:dyDescent="0.25">
      <c r="B32" s="130" t="s">
        <v>249</v>
      </c>
      <c r="C32" s="142" t="s">
        <v>250</v>
      </c>
      <c r="D32" s="142" t="s">
        <v>251</v>
      </c>
      <c r="E32" s="119">
        <f t="shared" ref="E32:L32" si="3">SUM(E28:E31)</f>
        <v>0</v>
      </c>
      <c r="F32" s="119">
        <f t="shared" si="3"/>
        <v>13.863825485650448</v>
      </c>
      <c r="G32" s="119">
        <f t="shared" si="3"/>
        <v>18.727364771558829</v>
      </c>
      <c r="H32" s="119">
        <f t="shared" si="3"/>
        <v>15.256145688477281</v>
      </c>
      <c r="I32" s="119">
        <f t="shared" si="3"/>
        <v>15.387893357445034</v>
      </c>
      <c r="J32" s="119">
        <f t="shared" si="3"/>
        <v>15.155383646111133</v>
      </c>
      <c r="K32" s="119">
        <f t="shared" si="3"/>
        <v>15.811015799312258</v>
      </c>
      <c r="L32" s="119">
        <f t="shared" si="3"/>
        <v>16.389681218805414</v>
      </c>
      <c r="M32" s="159" t="s">
        <v>176</v>
      </c>
      <c r="O32" s="62"/>
    </row>
    <row r="33" spans="2:16" ht="14.1" customHeight="1" x14ac:dyDescent="0.25">
      <c r="B33" s="131" t="s">
        <v>252</v>
      </c>
      <c r="C33" s="141" t="s">
        <v>77</v>
      </c>
      <c r="D33" s="141" t="s">
        <v>253</v>
      </c>
      <c r="E33" s="120">
        <v>10.915977512381877</v>
      </c>
      <c r="F33" s="120">
        <v>10.555516732879822</v>
      </c>
      <c r="G33" s="120">
        <v>10.611460730470144</v>
      </c>
      <c r="H33" s="120">
        <v>10.171231010256395</v>
      </c>
      <c r="I33" s="120">
        <v>10.650963559288373</v>
      </c>
      <c r="J33" s="120">
        <v>11.072368068337449</v>
      </c>
      <c r="K33" s="120">
        <v>11.989812578176386</v>
      </c>
      <c r="L33" s="120">
        <v>12.402371330159651</v>
      </c>
      <c r="M33" s="122" t="s">
        <v>726</v>
      </c>
    </row>
    <row r="34" spans="2:16" ht="14.1" customHeight="1" x14ac:dyDescent="0.25">
      <c r="B34" s="131" t="s">
        <v>60</v>
      </c>
      <c r="C34" s="141" t="s">
        <v>254</v>
      </c>
      <c r="D34" s="141" t="s">
        <v>255</v>
      </c>
      <c r="E34" s="120">
        <v>17.849214</v>
      </c>
      <c r="F34" s="120">
        <v>18.760655919999998</v>
      </c>
      <c r="G34" s="120">
        <v>44.854879889999999</v>
      </c>
      <c r="H34" s="120">
        <v>32.071100479999998</v>
      </c>
      <c r="I34" s="120">
        <v>40.5</v>
      </c>
      <c r="J34" s="120">
        <v>40.5</v>
      </c>
      <c r="K34" s="120">
        <v>40.5</v>
      </c>
      <c r="L34" s="120">
        <v>40.5</v>
      </c>
      <c r="M34" s="160" t="s">
        <v>734</v>
      </c>
    </row>
    <row r="35" spans="2:16" ht="13.5" customHeight="1" x14ac:dyDescent="0.25">
      <c r="B35" s="132" t="s">
        <v>256</v>
      </c>
      <c r="C35" s="141" t="s">
        <v>257</v>
      </c>
      <c r="D35" s="141" t="s">
        <v>248</v>
      </c>
      <c r="E35" s="118" t="s">
        <v>176</v>
      </c>
      <c r="F35" s="118" t="s">
        <v>176</v>
      </c>
      <c r="G35" s="118">
        <v>0</v>
      </c>
      <c r="H35" s="120">
        <v>0</v>
      </c>
      <c r="I35" s="120">
        <v>2</v>
      </c>
      <c r="J35" s="120">
        <v>2</v>
      </c>
      <c r="K35" s="120">
        <v>2</v>
      </c>
      <c r="L35" s="120">
        <v>2</v>
      </c>
      <c r="M35" s="160" t="s">
        <v>735</v>
      </c>
    </row>
    <row r="36" spans="2:16" ht="14.1" customHeight="1" x14ac:dyDescent="0.25">
      <c r="B36" s="131" t="s">
        <v>258</v>
      </c>
      <c r="C36" s="141" t="s">
        <v>76</v>
      </c>
      <c r="D36" s="141" t="s">
        <v>259</v>
      </c>
      <c r="E36" s="120">
        <v>15.997326508799999</v>
      </c>
      <c r="F36" s="120">
        <v>15.699016829576131</v>
      </c>
      <c r="G36" s="120">
        <v>0</v>
      </c>
      <c r="H36" s="120">
        <v>0</v>
      </c>
      <c r="I36" s="120">
        <v>0</v>
      </c>
      <c r="J36" s="120">
        <v>0</v>
      </c>
      <c r="K36" s="120">
        <v>0</v>
      </c>
      <c r="L36" s="120">
        <v>0</v>
      </c>
      <c r="M36" s="122" t="s">
        <v>726</v>
      </c>
    </row>
    <row r="37" spans="2:16" ht="14.1" customHeight="1" x14ac:dyDescent="0.25">
      <c r="B37" s="131" t="s">
        <v>260</v>
      </c>
      <c r="C37" s="141" t="s">
        <v>261</v>
      </c>
      <c r="D37" s="141" t="s">
        <v>262</v>
      </c>
      <c r="E37" s="120">
        <v>1.9849141507976036</v>
      </c>
      <c r="F37" s="120">
        <v>0.79100000000000004</v>
      </c>
      <c r="G37" s="120">
        <v>2.8649227140000022</v>
      </c>
      <c r="H37" s="120">
        <v>6.0579279490409306</v>
      </c>
      <c r="I37" s="120">
        <v>0</v>
      </c>
      <c r="J37" s="120">
        <v>0</v>
      </c>
      <c r="K37" s="120">
        <v>0</v>
      </c>
      <c r="L37" s="120">
        <v>0</v>
      </c>
      <c r="M37" s="160" t="s">
        <v>726</v>
      </c>
    </row>
    <row r="38" spans="2:16" ht="14.1" customHeight="1" x14ac:dyDescent="0.25">
      <c r="B38" s="131" t="s">
        <v>263</v>
      </c>
      <c r="C38" s="141" t="s">
        <v>264</v>
      </c>
      <c r="D38" s="141" t="s">
        <v>265</v>
      </c>
      <c r="E38" s="120">
        <v>-0.28187454000000001</v>
      </c>
      <c r="F38" s="120">
        <v>0.10154699999999994</v>
      </c>
      <c r="G38" s="120">
        <v>7.2928609999999949E-2</v>
      </c>
      <c r="H38" s="120">
        <v>-1.1215534200000001</v>
      </c>
      <c r="I38" s="120">
        <v>0</v>
      </c>
      <c r="J38" s="120">
        <v>0</v>
      </c>
      <c r="K38" s="120">
        <v>0</v>
      </c>
      <c r="L38" s="120">
        <v>0</v>
      </c>
      <c r="M38" s="160" t="s">
        <v>726</v>
      </c>
    </row>
    <row r="39" spans="2:16" ht="14.1" customHeight="1" x14ac:dyDescent="0.25">
      <c r="B39" s="133" t="s">
        <v>266</v>
      </c>
      <c r="C39" s="141" t="s">
        <v>267</v>
      </c>
      <c r="D39" s="141" t="s">
        <v>268</v>
      </c>
      <c r="E39" s="118" t="s">
        <v>176</v>
      </c>
      <c r="F39" s="120">
        <v>56.423778228050232</v>
      </c>
      <c r="G39" s="120">
        <v>103.97796600318905</v>
      </c>
      <c r="H39" s="120">
        <v>97.021422609611989</v>
      </c>
      <c r="I39" s="120">
        <v>0</v>
      </c>
      <c r="J39" s="120">
        <v>0</v>
      </c>
      <c r="K39" s="120">
        <v>0</v>
      </c>
      <c r="L39" s="120">
        <v>0</v>
      </c>
      <c r="M39" s="160" t="s">
        <v>736</v>
      </c>
      <c r="O39" s="62"/>
    </row>
    <row r="40" spans="2:16" ht="14.1" customHeight="1" x14ac:dyDescent="0.25">
      <c r="B40" s="134" t="s">
        <v>269</v>
      </c>
      <c r="C40" s="144" t="s">
        <v>270</v>
      </c>
      <c r="D40" s="142" t="s">
        <v>271</v>
      </c>
      <c r="E40" s="119">
        <f t="shared" ref="E40:L40" si="4">SUM(E17,E27,E32:E39)</f>
        <v>2524.2607295101257</v>
      </c>
      <c r="F40" s="119">
        <f t="shared" si="4"/>
        <v>2681.6430789900505</v>
      </c>
      <c r="G40" s="119">
        <f t="shared" si="4"/>
        <v>2751.3303946882438</v>
      </c>
      <c r="H40" s="119">
        <f t="shared" si="4"/>
        <v>2673.3662693216875</v>
      </c>
      <c r="I40" s="119">
        <f t="shared" si="4"/>
        <v>2875.343501062096</v>
      </c>
      <c r="J40" s="119">
        <f t="shared" si="4"/>
        <v>3104.4535714024873</v>
      </c>
      <c r="K40" s="119">
        <f t="shared" si="4"/>
        <v>3330.4972730280078</v>
      </c>
      <c r="L40" s="119">
        <f t="shared" si="4"/>
        <v>3517.7145429897282</v>
      </c>
      <c r="M40" s="159" t="s">
        <v>176</v>
      </c>
      <c r="O40" s="62"/>
      <c r="P40" s="62"/>
    </row>
    <row r="41" spans="2:16" ht="14.1" customHeight="1" x14ac:dyDescent="0.25">
      <c r="B41" s="135" t="s">
        <v>272</v>
      </c>
      <c r="C41" s="143" t="s">
        <v>220</v>
      </c>
      <c r="D41" s="142" t="s">
        <v>176</v>
      </c>
      <c r="E41" s="118">
        <v>0</v>
      </c>
      <c r="F41" s="118">
        <v>0</v>
      </c>
      <c r="G41" s="118">
        <v>0</v>
      </c>
      <c r="H41" s="118">
        <v>0</v>
      </c>
      <c r="I41" s="118">
        <v>0</v>
      </c>
      <c r="J41" s="118">
        <v>0</v>
      </c>
      <c r="K41" s="118">
        <v>0</v>
      </c>
      <c r="L41" s="118">
        <v>0</v>
      </c>
      <c r="M41" s="159" t="s">
        <v>176</v>
      </c>
    </row>
    <row r="42" spans="2:16" ht="14.1" customHeight="1" x14ac:dyDescent="0.25">
      <c r="B42" s="136" t="s">
        <v>273</v>
      </c>
      <c r="C42" s="145" t="s">
        <v>274</v>
      </c>
      <c r="D42" s="149" t="s">
        <v>176</v>
      </c>
      <c r="E42" s="117">
        <v>46.954162359999998</v>
      </c>
      <c r="F42" s="117">
        <v>44.955204119999998</v>
      </c>
      <c r="G42" s="117">
        <v>42.677043259999913</v>
      </c>
      <c r="H42" s="117">
        <v>41.882612399999999</v>
      </c>
      <c r="I42" s="117">
        <v>41.882612399999999</v>
      </c>
      <c r="J42" s="117">
        <v>41.882612399999999</v>
      </c>
      <c r="K42" s="117">
        <v>41.882612399999999</v>
      </c>
      <c r="L42" s="117">
        <v>41.882612399999999</v>
      </c>
      <c r="M42" s="122" t="s">
        <v>726</v>
      </c>
    </row>
    <row r="43" spans="2:16" ht="14.1" customHeight="1" x14ac:dyDescent="0.25">
      <c r="B43" s="137" t="s">
        <v>275</v>
      </c>
      <c r="C43" s="142" t="s">
        <v>276</v>
      </c>
      <c r="D43" s="126" t="s">
        <v>176</v>
      </c>
      <c r="E43" s="119">
        <f t="shared" ref="E43:L43" si="5">E40-E41-E42</f>
        <v>2477.3065671501258</v>
      </c>
      <c r="F43" s="119">
        <f t="shared" si="5"/>
        <v>2636.6878748700506</v>
      </c>
      <c r="G43" s="119">
        <f>G40-G41-G42</f>
        <v>2708.6533514282437</v>
      </c>
      <c r="H43" s="119">
        <f t="shared" si="5"/>
        <v>2631.4836569216873</v>
      </c>
      <c r="I43" s="119">
        <f t="shared" si="5"/>
        <v>2833.4608886620958</v>
      </c>
      <c r="J43" s="119">
        <f t="shared" si="5"/>
        <v>3062.5709590024871</v>
      </c>
      <c r="K43" s="119">
        <f t="shared" si="5"/>
        <v>3288.6146606280076</v>
      </c>
      <c r="L43" s="119">
        <f t="shared" si="5"/>
        <v>3475.831930589728</v>
      </c>
      <c r="M43" s="159" t="s">
        <v>176</v>
      </c>
      <c r="O43" s="62"/>
    </row>
    <row r="44" spans="2:16" ht="14.1" customHeight="1" x14ac:dyDescent="0.25">
      <c r="B44" s="132" t="s">
        <v>277</v>
      </c>
      <c r="C44" s="141" t="s">
        <v>278</v>
      </c>
      <c r="D44" s="141" t="s">
        <v>279</v>
      </c>
      <c r="E44" s="120">
        <v>2376.2289190000001</v>
      </c>
      <c r="F44" s="120">
        <v>2592.6842391499999</v>
      </c>
      <c r="G44" s="120" t="s">
        <v>176</v>
      </c>
      <c r="H44" s="120" t="s">
        <v>176</v>
      </c>
      <c r="I44" s="120" t="s">
        <v>176</v>
      </c>
      <c r="J44" s="120" t="s">
        <v>176</v>
      </c>
      <c r="K44" s="120" t="s">
        <v>176</v>
      </c>
      <c r="L44" s="120" t="s">
        <v>176</v>
      </c>
      <c r="M44" s="161" t="s">
        <v>737</v>
      </c>
    </row>
    <row r="45" spans="2:16" ht="14.1" customHeight="1" x14ac:dyDescent="0.25">
      <c r="B45" s="126" t="s">
        <v>280</v>
      </c>
      <c r="C45" s="142" t="s">
        <v>176</v>
      </c>
      <c r="D45" s="142" t="s">
        <v>176</v>
      </c>
      <c r="E45" s="121"/>
      <c r="F45" s="121">
        <f t="shared" ref="F45:L45" si="6">F40/E40-1</f>
        <v>6.2347897600287805E-2</v>
      </c>
      <c r="G45" s="121">
        <f t="shared" si="6"/>
        <v>2.5986797513873006E-2</v>
      </c>
      <c r="H45" s="121">
        <f t="shared" si="6"/>
        <v>-2.8336882228712001E-2</v>
      </c>
      <c r="I45" s="121">
        <f t="shared" si="6"/>
        <v>7.5551649640457352E-2</v>
      </c>
      <c r="J45" s="121">
        <f t="shared" si="6"/>
        <v>7.9680939079370017E-2</v>
      </c>
      <c r="K45" s="121">
        <f t="shared" si="6"/>
        <v>7.2812717738085508E-2</v>
      </c>
      <c r="L45" s="121">
        <f t="shared" si="6"/>
        <v>5.6213008032733436E-2</v>
      </c>
      <c r="M45" s="159" t="s">
        <v>176</v>
      </c>
    </row>
    <row r="46" spans="2:16" ht="14.1" customHeight="1" x14ac:dyDescent="0.25">
      <c r="B46" s="126" t="s">
        <v>281</v>
      </c>
      <c r="C46" s="142" t="s">
        <v>176</v>
      </c>
      <c r="D46" s="142" t="s">
        <v>176</v>
      </c>
      <c r="E46" s="121"/>
      <c r="F46" s="121">
        <f t="shared" ref="F46:L46" si="7">F43/E43-1</f>
        <v>6.4336529775269602E-2</v>
      </c>
      <c r="G46" s="121">
        <f t="shared" si="7"/>
        <v>2.7293892934422415E-2</v>
      </c>
      <c r="H46" s="121">
        <f t="shared" si="7"/>
        <v>-2.849005926353243E-2</v>
      </c>
      <c r="I46" s="121">
        <f t="shared" si="7"/>
        <v>7.6754127356687407E-2</v>
      </c>
      <c r="J46" s="121">
        <f t="shared" si="7"/>
        <v>8.085873754501427E-2</v>
      </c>
      <c r="K46" s="121">
        <f t="shared" si="7"/>
        <v>7.3808478122298071E-2</v>
      </c>
      <c r="L46" s="121">
        <f t="shared" si="7"/>
        <v>5.6928916666073803E-2</v>
      </c>
      <c r="M46" s="159" t="s">
        <v>176</v>
      </c>
    </row>
    <row r="48" spans="2:16" ht="14.1" customHeight="1" x14ac:dyDescent="0.25">
      <c r="B48" s="3" t="s">
        <v>282</v>
      </c>
    </row>
    <row r="49" spans="2:7" ht="14.1" customHeight="1" x14ac:dyDescent="0.25">
      <c r="B49" t="s">
        <v>283</v>
      </c>
    </row>
    <row r="50" spans="2:7" ht="14.1" customHeight="1" x14ac:dyDescent="0.25">
      <c r="B50" t="s">
        <v>284</v>
      </c>
    </row>
    <row r="51" spans="2:7" ht="14.1" customHeight="1" x14ac:dyDescent="0.25">
      <c r="B51" t="s">
        <v>285</v>
      </c>
      <c r="E51" s="9"/>
      <c r="F51" s="9"/>
      <c r="G51" s="9"/>
    </row>
    <row r="52" spans="2:7" ht="14.1" customHeight="1" x14ac:dyDescent="0.25">
      <c r="B52" t="s">
        <v>286</v>
      </c>
    </row>
    <row r="53" spans="2:7" ht="14.1" customHeight="1" x14ac:dyDescent="0.25">
      <c r="B53" t="s">
        <v>445</v>
      </c>
    </row>
  </sheetData>
  <mergeCells count="3">
    <mergeCell ref="B4:D4"/>
    <mergeCell ref="M5:M6"/>
    <mergeCell ref="E4:L4"/>
  </mergeCells>
  <conditionalFormatting sqref="E2:J3 E47:J1048576 E4">
    <cfRule type="cellIs" dxfId="41" priority="26" operator="lessThan">
      <formula>0</formula>
    </cfRule>
  </conditionalFormatting>
  <conditionalFormatting sqref="B7:B16 D7:D16">
    <cfRule type="cellIs" dxfId="40" priority="18" operator="lessThan">
      <formula>0</formula>
    </cfRule>
  </conditionalFormatting>
  <conditionalFormatting sqref="E8:G8 E11:G46 I11:K16 I28:K31 I33:K39 I42:K46 I8:K8 I32 I27 I17 I40:I41 I18:K26">
    <cfRule type="cellIs" dxfId="39" priority="16" operator="lessThan">
      <formula>0</formula>
    </cfRule>
  </conditionalFormatting>
  <conditionalFormatting sqref="J40:K41 J17:K17 J27:K27 J32:K32">
    <cfRule type="cellIs" dxfId="38" priority="15" operator="lessThan">
      <formula>0</formula>
    </cfRule>
  </conditionalFormatting>
  <conditionalFormatting sqref="I11 I13:I16">
    <cfRule type="cellIs" dxfId="37" priority="14" operator="lessThan">
      <formula>0</formula>
    </cfRule>
  </conditionalFormatting>
  <conditionalFormatting sqref="J11 J13:J16">
    <cfRule type="cellIs" dxfId="36" priority="13" operator="lessThan">
      <formula>0</formula>
    </cfRule>
  </conditionalFormatting>
  <conditionalFormatting sqref="K11 K13:K16">
    <cfRule type="cellIs" dxfId="35" priority="12" operator="lessThan">
      <formula>0</formula>
    </cfRule>
  </conditionalFormatting>
  <conditionalFormatting sqref="I12">
    <cfRule type="cellIs" dxfId="34" priority="11" operator="lessThan">
      <formula>0</formula>
    </cfRule>
  </conditionalFormatting>
  <conditionalFormatting sqref="J12">
    <cfRule type="cellIs" dxfId="33" priority="10" operator="lessThan">
      <formula>0</formula>
    </cfRule>
  </conditionalFormatting>
  <conditionalFormatting sqref="K12">
    <cfRule type="cellIs" dxfId="32" priority="9" operator="lessThan">
      <formula>0</formula>
    </cfRule>
  </conditionalFormatting>
  <conditionalFormatting sqref="L8 L42:L46 L33:L39 L28:L31 L18:L22 L11:L16 L26">
    <cfRule type="cellIs" dxfId="31" priority="8" operator="lessThan">
      <formula>0</formula>
    </cfRule>
  </conditionalFormatting>
  <conditionalFormatting sqref="L40:L41 L17 L27 L32">
    <cfRule type="cellIs" dxfId="30" priority="7" operator="lessThan">
      <formula>0</formula>
    </cfRule>
  </conditionalFormatting>
  <conditionalFormatting sqref="L11 L13:L16">
    <cfRule type="cellIs" dxfId="29" priority="6" operator="lessThan">
      <formula>0</formula>
    </cfRule>
  </conditionalFormatting>
  <conditionalFormatting sqref="L12">
    <cfRule type="cellIs" dxfId="28" priority="5" operator="lessThan">
      <formula>0</formula>
    </cfRule>
  </conditionalFormatting>
  <conditionalFormatting sqref="H8 H11:H22 H26:H44">
    <cfRule type="cellIs" dxfId="27" priority="4" operator="lessThan">
      <formula>0</formula>
    </cfRule>
  </conditionalFormatting>
  <conditionalFormatting sqref="H23:L25">
    <cfRule type="cellIs" dxfId="26" priority="3" operator="lessThan">
      <formula>0</formula>
    </cfRule>
  </conditionalFormatting>
  <conditionalFormatting sqref="L23:L25">
    <cfRule type="cellIs" dxfId="25" priority="2" operator="lessThan">
      <formula>0</formula>
    </cfRule>
  </conditionalFormatting>
  <conditionalFormatting sqref="H45:H46">
    <cfRule type="cellIs" dxfId="24" priority="1" operator="lessThan">
      <formula>0</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B2:J56"/>
  <sheetViews>
    <sheetView zoomScale="70" zoomScaleNormal="70" workbookViewId="0"/>
  </sheetViews>
  <sheetFormatPr defaultRowHeight="14.25" x14ac:dyDescent="0.2"/>
  <cols>
    <col min="1" max="1" width="9.140625" style="346"/>
    <col min="2" max="2" width="68.28515625" style="346" bestFit="1" customWidth="1"/>
    <col min="3" max="3" width="4.28515625" style="346" bestFit="1" customWidth="1"/>
    <col min="4" max="4" width="12.28515625" style="346" bestFit="1" customWidth="1"/>
    <col min="5" max="9" width="11.140625" style="346" customWidth="1"/>
    <col min="10" max="10" width="49.42578125" style="346" bestFit="1" customWidth="1"/>
    <col min="11" max="16384" width="9.140625" style="346"/>
  </cols>
  <sheetData>
    <row r="2" spans="2:10" ht="15" x14ac:dyDescent="0.25">
      <c r="B2" s="345" t="s">
        <v>696</v>
      </c>
    </row>
    <row r="4" spans="2:10" ht="51.75" customHeight="1" x14ac:dyDescent="0.35">
      <c r="B4" s="451" t="s">
        <v>718</v>
      </c>
      <c r="C4" s="452"/>
      <c r="D4" s="452"/>
      <c r="E4" s="459">
        <v>42775</v>
      </c>
      <c r="F4" s="460"/>
      <c r="G4" s="460"/>
      <c r="H4" s="460"/>
      <c r="I4" s="461"/>
      <c r="J4" s="289" t="s">
        <v>176</v>
      </c>
    </row>
    <row r="5" spans="2:10" ht="15.75" x14ac:dyDescent="0.25">
      <c r="B5" s="455" t="s">
        <v>177</v>
      </c>
      <c r="C5" s="457" t="s">
        <v>176</v>
      </c>
      <c r="D5" s="457" t="s">
        <v>178</v>
      </c>
      <c r="E5" s="290"/>
      <c r="F5" s="290"/>
      <c r="G5" s="290"/>
      <c r="H5" s="290"/>
      <c r="I5" s="290"/>
      <c r="J5" s="453" t="s">
        <v>179</v>
      </c>
    </row>
    <row r="6" spans="2:10" ht="15.75" x14ac:dyDescent="0.2">
      <c r="B6" s="456" t="s">
        <v>180</v>
      </c>
      <c r="C6" s="458" t="s">
        <v>176</v>
      </c>
      <c r="D6" s="458" t="s">
        <v>176</v>
      </c>
      <c r="E6" s="291" t="s">
        <v>31</v>
      </c>
      <c r="F6" s="292" t="s">
        <v>32</v>
      </c>
      <c r="G6" s="292" t="s">
        <v>33</v>
      </c>
      <c r="H6" s="292" t="s">
        <v>412</v>
      </c>
      <c r="I6" s="292" t="s">
        <v>618</v>
      </c>
      <c r="J6" s="454"/>
    </row>
    <row r="7" spans="2:10" ht="15.75" x14ac:dyDescent="0.2">
      <c r="B7" s="293" t="s">
        <v>181</v>
      </c>
      <c r="C7" s="294" t="s">
        <v>176</v>
      </c>
      <c r="D7" s="295" t="s">
        <v>176</v>
      </c>
      <c r="E7" s="296"/>
      <c r="F7" s="296"/>
      <c r="G7" s="296"/>
      <c r="H7" s="296"/>
      <c r="I7" s="297"/>
      <c r="J7" s="298"/>
    </row>
    <row r="8" spans="2:10" ht="15" x14ac:dyDescent="0.2">
      <c r="B8" s="299" t="s">
        <v>182</v>
      </c>
      <c r="C8" s="300" t="s">
        <v>176</v>
      </c>
      <c r="D8" s="301" t="s">
        <v>183</v>
      </c>
      <c r="E8" s="302"/>
      <c r="F8" s="302"/>
      <c r="G8" s="302"/>
      <c r="H8" s="302"/>
      <c r="I8" s="303"/>
      <c r="J8" s="298"/>
    </row>
    <row r="9" spans="2:10" ht="15.75" x14ac:dyDescent="0.2">
      <c r="B9" s="293" t="s">
        <v>184</v>
      </c>
      <c r="C9" s="294" t="s">
        <v>176</v>
      </c>
      <c r="D9" s="304" t="s">
        <v>185</v>
      </c>
      <c r="E9" s="305">
        <v>2E-3</v>
      </c>
      <c r="F9" s="305">
        <v>3.0000000000000001E-3</v>
      </c>
      <c r="G9" s="305">
        <v>6.0000000000000001E-3</v>
      </c>
      <c r="H9" s="306">
        <v>0.01</v>
      </c>
      <c r="I9" s="306">
        <v>0.01</v>
      </c>
      <c r="J9" s="298" t="s">
        <v>383</v>
      </c>
    </row>
    <row r="10" spans="2:10" ht="15" x14ac:dyDescent="0.2">
      <c r="B10" s="307" t="s">
        <v>186</v>
      </c>
      <c r="C10" s="308" t="s">
        <v>187</v>
      </c>
      <c r="D10" s="309" t="s">
        <v>188</v>
      </c>
      <c r="E10" s="310">
        <v>249.43865690088543</v>
      </c>
      <c r="F10" s="310">
        <v>253.06460956893324</v>
      </c>
      <c r="G10" s="310">
        <v>256.44516916158233</v>
      </c>
      <c r="H10" s="311">
        <v>254.23808456838287</v>
      </c>
      <c r="I10" s="311">
        <v>272.96995445386386</v>
      </c>
      <c r="J10" s="312"/>
    </row>
    <row r="11" spans="2:10" ht="15" x14ac:dyDescent="0.2">
      <c r="B11" s="307" t="s">
        <v>189</v>
      </c>
      <c r="C11" s="308" t="s">
        <v>190</v>
      </c>
      <c r="D11" s="309" t="s">
        <v>191</v>
      </c>
      <c r="E11" s="311">
        <v>-13.548999999999999</v>
      </c>
      <c r="F11" s="311">
        <v>12.5</v>
      </c>
      <c r="G11" s="311">
        <v>21.44993411786345</v>
      </c>
      <c r="H11" s="311">
        <v>5.3</v>
      </c>
      <c r="I11" s="311">
        <v>5.8</v>
      </c>
      <c r="J11" s="312"/>
    </row>
    <row r="12" spans="2:10" ht="15" x14ac:dyDescent="0.2">
      <c r="B12" s="307" t="s">
        <v>192</v>
      </c>
      <c r="C12" s="308" t="s">
        <v>193</v>
      </c>
      <c r="D12" s="309" t="s">
        <v>194</v>
      </c>
      <c r="E12" s="311">
        <v>-5.8094742730015909</v>
      </c>
      <c r="F12" s="311">
        <v>-0.86485249103220274</v>
      </c>
      <c r="G12" s="311">
        <v>0</v>
      </c>
      <c r="H12" s="311">
        <v>0</v>
      </c>
      <c r="I12" s="311">
        <v>0</v>
      </c>
      <c r="J12" s="313"/>
    </row>
    <row r="13" spans="2:10" ht="15" x14ac:dyDescent="0.2">
      <c r="B13" s="299" t="s">
        <v>201</v>
      </c>
      <c r="C13" s="300" t="s">
        <v>202</v>
      </c>
      <c r="D13" s="301" t="s">
        <v>203</v>
      </c>
      <c r="E13" s="314">
        <v>1.2709999999999999</v>
      </c>
      <c r="F13" s="314">
        <v>1.3089999999999999</v>
      </c>
      <c r="G13" s="314">
        <v>1.343</v>
      </c>
      <c r="H13" s="314">
        <v>1.3839999999999999</v>
      </c>
      <c r="I13" s="315">
        <v>1.4259999999999999</v>
      </c>
      <c r="J13" s="298"/>
    </row>
    <row r="14" spans="2:10" ht="15.75" x14ac:dyDescent="0.2">
      <c r="B14" s="316" t="s">
        <v>204</v>
      </c>
      <c r="C14" s="317" t="s">
        <v>205</v>
      </c>
      <c r="D14" s="317" t="s">
        <v>206</v>
      </c>
      <c r="E14" s="318">
        <v>292.43191212004035</v>
      </c>
      <c r="F14" s="319">
        <v>346.49198201497245</v>
      </c>
      <c r="G14" s="318">
        <v>373.2131237042957</v>
      </c>
      <c r="H14" s="318">
        <v>359.2007090426419</v>
      </c>
      <c r="I14" s="320">
        <v>397.52595505120985</v>
      </c>
      <c r="J14" s="321" t="s">
        <v>176</v>
      </c>
    </row>
    <row r="15" spans="2:10" ht="15" x14ac:dyDescent="0.2">
      <c r="B15" s="322" t="s">
        <v>207</v>
      </c>
      <c r="C15" s="323" t="s">
        <v>208</v>
      </c>
      <c r="D15" s="323" t="s">
        <v>209</v>
      </c>
      <c r="E15" s="324">
        <v>-4.701512329974511</v>
      </c>
      <c r="F15" s="324">
        <v>-3.6867485615946198</v>
      </c>
      <c r="G15" s="324">
        <v>26.840015685099608</v>
      </c>
      <c r="H15" s="324">
        <v>27.638850437856583</v>
      </c>
      <c r="I15" s="324">
        <v>28.374628404034887</v>
      </c>
      <c r="J15" s="312"/>
    </row>
    <row r="16" spans="2:10" ht="15" x14ac:dyDescent="0.2">
      <c r="B16" s="322" t="s">
        <v>210</v>
      </c>
      <c r="C16" s="323" t="s">
        <v>211</v>
      </c>
      <c r="D16" s="323" t="s">
        <v>212</v>
      </c>
      <c r="E16" s="325">
        <v>0</v>
      </c>
      <c r="F16" s="325">
        <v>0</v>
      </c>
      <c r="G16" s="325">
        <v>0</v>
      </c>
      <c r="H16" s="325">
        <v>0</v>
      </c>
      <c r="I16" s="325">
        <v>0</v>
      </c>
      <c r="J16" s="312"/>
    </row>
    <row r="17" spans="2:10" ht="15.75" x14ac:dyDescent="0.2">
      <c r="B17" s="326" t="s">
        <v>287</v>
      </c>
      <c r="C17" s="317" t="s">
        <v>235</v>
      </c>
      <c r="D17" s="317" t="s">
        <v>236</v>
      </c>
      <c r="E17" s="318">
        <v>-4.701512329974511</v>
      </c>
      <c r="F17" s="319">
        <v>-3.6867485615946198</v>
      </c>
      <c r="G17" s="318">
        <v>26.840015685099608</v>
      </c>
      <c r="H17" s="318">
        <v>27.638850437856583</v>
      </c>
      <c r="I17" s="320">
        <v>28.374628404034887</v>
      </c>
      <c r="J17" s="321" t="s">
        <v>176</v>
      </c>
    </row>
    <row r="18" spans="2:10" ht="15" x14ac:dyDescent="0.2">
      <c r="B18" s="322" t="s">
        <v>237</v>
      </c>
      <c r="C18" s="323" t="s">
        <v>238</v>
      </c>
      <c r="D18" s="323" t="s">
        <v>239</v>
      </c>
      <c r="E18" s="311">
        <v>2.9305489936413602</v>
      </c>
      <c r="F18" s="311">
        <v>1.2078903710058526</v>
      </c>
      <c r="G18" s="311">
        <v>1.2493647876936647</v>
      </c>
      <c r="H18" s="311">
        <v>1.2924356195007949</v>
      </c>
      <c r="I18" s="327">
        <v>0</v>
      </c>
      <c r="J18" s="328"/>
    </row>
    <row r="19" spans="2:10" ht="15" x14ac:dyDescent="0.2">
      <c r="B19" s="322" t="s">
        <v>240</v>
      </c>
      <c r="C19" s="323" t="s">
        <v>241</v>
      </c>
      <c r="D19" s="323" t="s">
        <v>242</v>
      </c>
      <c r="E19" s="311">
        <v>0.92124821273358382</v>
      </c>
      <c r="F19" s="311">
        <v>0.60394518550292631</v>
      </c>
      <c r="G19" s="311">
        <v>0.62468239384683233</v>
      </c>
      <c r="H19" s="311">
        <v>0.64621780975039744</v>
      </c>
      <c r="I19" s="327">
        <v>0</v>
      </c>
      <c r="J19" s="328"/>
    </row>
    <row r="20" spans="2:10" ht="15" x14ac:dyDescent="0.2">
      <c r="B20" s="322" t="s">
        <v>243</v>
      </c>
      <c r="C20" s="323" t="s">
        <v>244</v>
      </c>
      <c r="D20" s="323" t="s">
        <v>245</v>
      </c>
      <c r="E20" s="311">
        <v>0.19177795924852106</v>
      </c>
      <c r="F20" s="311">
        <v>0</v>
      </c>
      <c r="G20" s="311">
        <v>0</v>
      </c>
      <c r="H20" s="311">
        <v>0</v>
      </c>
      <c r="I20" s="327">
        <v>0</v>
      </c>
      <c r="J20" s="328"/>
    </row>
    <row r="21" spans="2:10" ht="15" x14ac:dyDescent="0.2">
      <c r="B21" s="322" t="s">
        <v>246</v>
      </c>
      <c r="C21" s="323" t="s">
        <v>247</v>
      </c>
      <c r="D21" s="323" t="s">
        <v>248</v>
      </c>
      <c r="E21" s="311">
        <v>4.0400999999999989</v>
      </c>
      <c r="F21" s="311">
        <v>0.69022306914620146</v>
      </c>
      <c r="G21" s="311">
        <v>0.71392273582495114</v>
      </c>
      <c r="H21" s="311">
        <v>0.73853463971473987</v>
      </c>
      <c r="I21" s="327">
        <v>0</v>
      </c>
      <c r="J21" s="328"/>
    </row>
    <row r="22" spans="2:10" ht="15" x14ac:dyDescent="0.2">
      <c r="B22" s="322" t="s">
        <v>288</v>
      </c>
      <c r="C22" s="323" t="s">
        <v>289</v>
      </c>
      <c r="D22" s="329" t="s">
        <v>290</v>
      </c>
      <c r="E22" s="311">
        <v>0</v>
      </c>
      <c r="F22" s="311">
        <v>0</v>
      </c>
      <c r="G22" s="311">
        <v>0</v>
      </c>
      <c r="H22" s="311">
        <v>0</v>
      </c>
      <c r="I22" s="327">
        <v>0</v>
      </c>
      <c r="J22" s="328"/>
    </row>
    <row r="23" spans="2:10" ht="15.75" x14ac:dyDescent="0.2">
      <c r="B23" s="326" t="s">
        <v>291</v>
      </c>
      <c r="C23" s="317" t="s">
        <v>250</v>
      </c>
      <c r="D23" s="317" t="s">
        <v>251</v>
      </c>
      <c r="E23" s="318">
        <v>8.0836751656234647</v>
      </c>
      <c r="F23" s="318">
        <v>2.5020586256549802</v>
      </c>
      <c r="G23" s="318">
        <v>2.5879699173654478</v>
      </c>
      <c r="H23" s="318">
        <v>2.6771880689659322</v>
      </c>
      <c r="I23" s="320">
        <v>0</v>
      </c>
      <c r="J23" s="321" t="s">
        <v>176</v>
      </c>
    </row>
    <row r="24" spans="2:10" ht="15" x14ac:dyDescent="0.2">
      <c r="B24" s="330" t="s">
        <v>252</v>
      </c>
      <c r="C24" s="308" t="s">
        <v>77</v>
      </c>
      <c r="D24" s="308" t="s">
        <v>253</v>
      </c>
      <c r="E24" s="324">
        <v>1.0575000000000001</v>
      </c>
      <c r="F24" s="324">
        <v>0.9992366412213739</v>
      </c>
      <c r="G24" s="324">
        <v>0.99481481481481471</v>
      </c>
      <c r="H24" s="324">
        <v>0.99496764917325653</v>
      </c>
      <c r="I24" s="331">
        <v>0</v>
      </c>
      <c r="J24" s="328"/>
    </row>
    <row r="25" spans="2:10" ht="15" x14ac:dyDescent="0.2">
      <c r="B25" s="330" t="s">
        <v>258</v>
      </c>
      <c r="C25" s="308" t="s">
        <v>76</v>
      </c>
      <c r="D25" s="308" t="s">
        <v>259</v>
      </c>
      <c r="E25" s="324">
        <v>33.040580455999994</v>
      </c>
      <c r="F25" s="324">
        <v>32.910480063999991</v>
      </c>
      <c r="G25" s="324">
        <v>32.618322008</v>
      </c>
      <c r="H25" s="331">
        <v>25.940433791999997</v>
      </c>
      <c r="I25" s="331">
        <v>25.768413216000003</v>
      </c>
      <c r="J25" s="328"/>
    </row>
    <row r="26" spans="2:10" ht="15" x14ac:dyDescent="0.2">
      <c r="B26" s="332" t="s">
        <v>266</v>
      </c>
      <c r="C26" s="308" t="s">
        <v>267</v>
      </c>
      <c r="D26" s="308" t="s">
        <v>268</v>
      </c>
      <c r="E26" s="324">
        <v>3.8248690782070618</v>
      </c>
      <c r="F26" s="324">
        <v>-1.2667341588580803</v>
      </c>
      <c r="G26" s="324">
        <v>0</v>
      </c>
      <c r="H26" s="324">
        <v>0</v>
      </c>
      <c r="I26" s="331">
        <v>0</v>
      </c>
      <c r="J26" s="328"/>
    </row>
    <row r="27" spans="2:10" ht="15.75" x14ac:dyDescent="0.2">
      <c r="B27" s="333" t="s">
        <v>292</v>
      </c>
      <c r="C27" s="317" t="s">
        <v>270</v>
      </c>
      <c r="D27" s="317" t="s">
        <v>271</v>
      </c>
      <c r="E27" s="334">
        <v>333.73702448989638</v>
      </c>
      <c r="F27" s="334">
        <v>377.9502746253961</v>
      </c>
      <c r="G27" s="334">
        <v>436.25424612957556</v>
      </c>
      <c r="H27" s="334">
        <v>416.45214899063768</v>
      </c>
      <c r="I27" s="335">
        <v>451.66899667124471</v>
      </c>
      <c r="J27" s="321" t="s">
        <v>176</v>
      </c>
    </row>
    <row r="28" spans="2:10" ht="15" x14ac:dyDescent="0.2">
      <c r="B28" s="336" t="s">
        <v>293</v>
      </c>
      <c r="C28" s="308" t="s">
        <v>274</v>
      </c>
      <c r="D28" s="308" t="s">
        <v>294</v>
      </c>
      <c r="E28" s="324">
        <v>11.288</v>
      </c>
      <c r="F28" s="324">
        <v>12.59038167938931</v>
      </c>
      <c r="G28" s="324">
        <v>13.330518518518518</v>
      </c>
      <c r="H28" s="331">
        <v>14.128540618260242</v>
      </c>
      <c r="I28" s="331">
        <v>14.140502793296088</v>
      </c>
      <c r="J28" s="328" t="s">
        <v>384</v>
      </c>
    </row>
    <row r="29" spans="2:10" ht="15" x14ac:dyDescent="0.2">
      <c r="B29" s="337" t="s">
        <v>295</v>
      </c>
      <c r="C29" s="338" t="s">
        <v>296</v>
      </c>
      <c r="D29" s="338" t="s">
        <v>297</v>
      </c>
      <c r="E29" s="324">
        <v>22.7</v>
      </c>
      <c r="F29" s="324">
        <v>26.779541984732823</v>
      </c>
      <c r="G29" s="324">
        <v>27.755333333333329</v>
      </c>
      <c r="H29" s="324">
        <v>28.953558590941768</v>
      </c>
      <c r="I29" s="331">
        <v>28.978072625698324</v>
      </c>
      <c r="J29" s="328" t="s">
        <v>385</v>
      </c>
    </row>
    <row r="30" spans="2:10" ht="15.75" x14ac:dyDescent="0.2">
      <c r="B30" s="339" t="s">
        <v>298</v>
      </c>
      <c r="C30" s="317" t="s">
        <v>276</v>
      </c>
      <c r="D30" s="317" t="s">
        <v>224</v>
      </c>
      <c r="E30" s="318">
        <v>322.32502448989641</v>
      </c>
      <c r="F30" s="318">
        <v>363.76111432005263</v>
      </c>
      <c r="G30" s="318">
        <v>421.82943131476077</v>
      </c>
      <c r="H30" s="318">
        <v>401.62713101795612</v>
      </c>
      <c r="I30" s="320">
        <v>436.8314268388425</v>
      </c>
      <c r="J30" s="321" t="s">
        <v>386</v>
      </c>
    </row>
    <row r="31" spans="2:10" ht="15" x14ac:dyDescent="0.2">
      <c r="B31" s="340" t="s">
        <v>277</v>
      </c>
      <c r="C31" s="308" t="s">
        <v>278</v>
      </c>
      <c r="D31" s="308" t="s">
        <v>279</v>
      </c>
      <c r="E31" s="325">
        <v>322.32502448989641</v>
      </c>
      <c r="F31" s="325">
        <v>363.76111432005263</v>
      </c>
      <c r="G31" s="325">
        <v>421.82943131476077</v>
      </c>
      <c r="H31" s="325">
        <v>401.62713101795612</v>
      </c>
      <c r="I31" s="341">
        <v>436.8314268388425</v>
      </c>
      <c r="J31" s="342"/>
    </row>
    <row r="32" spans="2:10" ht="31.5" x14ac:dyDescent="0.2">
      <c r="B32" s="316" t="s">
        <v>281</v>
      </c>
      <c r="C32" s="317" t="s">
        <v>176</v>
      </c>
      <c r="D32" s="317" t="s">
        <v>176</v>
      </c>
      <c r="E32" s="343">
        <v>9.8438532049640814E-2</v>
      </c>
      <c r="F32" s="343">
        <v>0.1285537475587939</v>
      </c>
      <c r="G32" s="343">
        <v>0.15963310730244018</v>
      </c>
      <c r="H32" s="343">
        <v>-4.7892107086596525E-2</v>
      </c>
      <c r="I32" s="344">
        <v>8.7654177474659756E-2</v>
      </c>
      <c r="J32" s="321" t="s">
        <v>176</v>
      </c>
    </row>
    <row r="33" spans="2:9" x14ac:dyDescent="0.2">
      <c r="E33" s="347"/>
      <c r="F33" s="347"/>
      <c r="G33" s="347"/>
      <c r="H33" s="347"/>
      <c r="I33" s="347"/>
    </row>
    <row r="34" spans="2:9" ht="15" x14ac:dyDescent="0.25">
      <c r="B34" s="345" t="s">
        <v>282</v>
      </c>
    </row>
    <row r="35" spans="2:9" x14ac:dyDescent="0.2">
      <c r="B35" s="346" t="s">
        <v>283</v>
      </c>
    </row>
    <row r="36" spans="2:9" x14ac:dyDescent="0.2">
      <c r="B36" s="346" t="s">
        <v>284</v>
      </c>
    </row>
    <row r="37" spans="2:9" x14ac:dyDescent="0.2">
      <c r="B37" s="346" t="s">
        <v>285</v>
      </c>
    </row>
    <row r="38" spans="2:9" x14ac:dyDescent="0.2">
      <c r="B38" s="346" t="s">
        <v>299</v>
      </c>
    </row>
    <row r="40" spans="2:9" x14ac:dyDescent="0.2">
      <c r="B40" s="64" t="s">
        <v>300</v>
      </c>
    </row>
    <row r="41" spans="2:9" ht="58.5" customHeight="1" x14ac:dyDescent="0.2">
      <c r="B41" s="449" t="s">
        <v>301</v>
      </c>
      <c r="C41" s="449"/>
      <c r="D41" s="449"/>
    </row>
    <row r="43" spans="2:9" ht="27.75" customHeight="1" x14ac:dyDescent="0.2">
      <c r="B43" s="449" t="s">
        <v>577</v>
      </c>
      <c r="C43" s="450"/>
      <c r="D43" s="450"/>
    </row>
    <row r="44" spans="2:9" ht="20.25" customHeight="1" x14ac:dyDescent="0.2">
      <c r="B44" s="348" t="s">
        <v>302</v>
      </c>
      <c r="C44" s="349"/>
      <c r="D44" s="349"/>
    </row>
    <row r="45" spans="2:9" ht="20.25" customHeight="1" x14ac:dyDescent="0.2">
      <c r="B45" s="349"/>
      <c r="C45" s="349"/>
      <c r="D45" s="349"/>
    </row>
    <row r="46" spans="2:9" x14ac:dyDescent="0.2">
      <c r="B46" s="450" t="s">
        <v>303</v>
      </c>
      <c r="C46" s="450"/>
      <c r="D46" s="450"/>
    </row>
    <row r="47" spans="2:9" x14ac:dyDescent="0.2">
      <c r="B47" s="348" t="s">
        <v>304</v>
      </c>
      <c r="C47" s="349"/>
      <c r="D47" s="349"/>
    </row>
    <row r="48" spans="2:9" x14ac:dyDescent="0.2">
      <c r="B48" s="349"/>
      <c r="C48" s="349"/>
      <c r="D48" s="349"/>
    </row>
    <row r="49" spans="2:4" x14ac:dyDescent="0.2">
      <c r="B49" s="449" t="s">
        <v>305</v>
      </c>
      <c r="C49" s="450"/>
      <c r="D49" s="450"/>
    </row>
    <row r="51" spans="2:4" x14ac:dyDescent="0.2">
      <c r="B51" s="449" t="s">
        <v>306</v>
      </c>
      <c r="C51" s="449"/>
      <c r="D51" s="449"/>
    </row>
    <row r="53" spans="2:4" x14ac:dyDescent="0.2">
      <c r="B53" s="65" t="s">
        <v>307</v>
      </c>
    </row>
    <row r="55" spans="2:4" x14ac:dyDescent="0.2">
      <c r="B55" s="64" t="s">
        <v>308</v>
      </c>
    </row>
    <row r="56" spans="2:4" x14ac:dyDescent="0.2">
      <c r="B56" s="346" t="s">
        <v>309</v>
      </c>
    </row>
  </sheetData>
  <mergeCells count="11">
    <mergeCell ref="B49:D49"/>
    <mergeCell ref="B51:D51"/>
    <mergeCell ref="B4:D4"/>
    <mergeCell ref="J5:J6"/>
    <mergeCell ref="B41:D41"/>
    <mergeCell ref="B43:D43"/>
    <mergeCell ref="B46:D46"/>
    <mergeCell ref="B5:B6"/>
    <mergeCell ref="C5:C6"/>
    <mergeCell ref="D5:D6"/>
    <mergeCell ref="E4:I4"/>
  </mergeCells>
  <conditionalFormatting sqref="E8:I8 E30:I32">
    <cfRule type="cellIs" dxfId="23" priority="8" operator="lessThan">
      <formula>0</formula>
    </cfRule>
  </conditionalFormatting>
  <conditionalFormatting sqref="H10:I10">
    <cfRule type="cellIs" dxfId="22" priority="6" operator="lessThan">
      <formula>0</formula>
    </cfRule>
  </conditionalFormatting>
  <conditionalFormatting sqref="B9 D9:D13 B11:B13 E14:F14 E17:F17 E11:I11 E13:I13 E15:I16 E12:J12 E18:I26 E28:I29">
    <cfRule type="cellIs" dxfId="21" priority="12" operator="lessThan">
      <formula>0</formula>
    </cfRule>
  </conditionalFormatting>
  <conditionalFormatting sqref="B10">
    <cfRule type="cellIs" dxfId="20" priority="10" operator="lessThan">
      <formula>0</formula>
    </cfRule>
  </conditionalFormatting>
  <conditionalFormatting sqref="B7:B8 D7:D8">
    <cfRule type="cellIs" dxfId="19" priority="11" operator="lessThan">
      <formula>0</formula>
    </cfRule>
  </conditionalFormatting>
  <conditionalFormatting sqref="G14:I14 G17:I17 G23:I23">
    <cfRule type="cellIs" dxfId="18" priority="7" operator="lessThan">
      <formula>0</formula>
    </cfRule>
  </conditionalFormatting>
  <conditionalFormatting sqref="E27:I27">
    <cfRule type="cellIs" dxfId="17" priority="5" operator="lessThan">
      <formula>0</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B2:J57"/>
  <sheetViews>
    <sheetView zoomScale="70" zoomScaleNormal="70" workbookViewId="0"/>
  </sheetViews>
  <sheetFormatPr defaultRowHeight="14.25" x14ac:dyDescent="0.2"/>
  <cols>
    <col min="1" max="1" width="9.140625" style="346"/>
    <col min="2" max="2" width="68.28515625" style="346" bestFit="1" customWidth="1"/>
    <col min="3" max="3" width="4.28515625" style="346" bestFit="1" customWidth="1"/>
    <col min="4" max="4" width="12.28515625" style="346" bestFit="1" customWidth="1"/>
    <col min="5" max="9" width="11.140625" style="346" customWidth="1"/>
    <col min="10" max="10" width="74.140625" style="346" customWidth="1"/>
    <col min="11" max="16384" width="9.140625" style="346"/>
  </cols>
  <sheetData>
    <row r="2" spans="2:10" ht="15" x14ac:dyDescent="0.25">
      <c r="B2" s="345" t="s">
        <v>697</v>
      </c>
    </row>
    <row r="4" spans="2:10" ht="53.25" customHeight="1" x14ac:dyDescent="0.2">
      <c r="B4" s="462" t="s">
        <v>719</v>
      </c>
      <c r="C4" s="463"/>
      <c r="D4" s="464"/>
      <c r="E4" s="465">
        <v>42779</v>
      </c>
      <c r="F4" s="466"/>
      <c r="G4" s="466"/>
      <c r="H4" s="466"/>
      <c r="I4" s="467"/>
      <c r="J4" s="350" t="s">
        <v>176</v>
      </c>
    </row>
    <row r="5" spans="2:10" ht="15.75" customHeight="1" x14ac:dyDescent="0.25">
      <c r="B5" s="455" t="s">
        <v>177</v>
      </c>
      <c r="C5" s="457" t="s">
        <v>176</v>
      </c>
      <c r="D5" s="457" t="s">
        <v>178</v>
      </c>
      <c r="E5" s="290"/>
      <c r="F5" s="290"/>
      <c r="G5" s="290"/>
      <c r="H5" s="290"/>
      <c r="I5" s="290"/>
      <c r="J5" s="455" t="s">
        <v>179</v>
      </c>
    </row>
    <row r="6" spans="2:10" ht="15.75" x14ac:dyDescent="0.2">
      <c r="B6" s="456" t="s">
        <v>180</v>
      </c>
      <c r="C6" s="458" t="s">
        <v>176</v>
      </c>
      <c r="D6" s="458" t="s">
        <v>176</v>
      </c>
      <c r="E6" s="291" t="s">
        <v>31</v>
      </c>
      <c r="F6" s="292" t="s">
        <v>32</v>
      </c>
      <c r="G6" s="292" t="s">
        <v>33</v>
      </c>
      <c r="H6" s="292" t="s">
        <v>412</v>
      </c>
      <c r="I6" s="292" t="s">
        <v>618</v>
      </c>
      <c r="J6" s="456"/>
    </row>
    <row r="7" spans="2:10" s="356" customFormat="1" ht="17.25" customHeight="1" x14ac:dyDescent="0.25">
      <c r="B7" s="351" t="s">
        <v>181</v>
      </c>
      <c r="C7" s="352" t="s">
        <v>176</v>
      </c>
      <c r="D7" s="353" t="s">
        <v>176</v>
      </c>
      <c r="E7" s="354"/>
      <c r="F7" s="354"/>
      <c r="G7" s="354"/>
      <c r="H7" s="354"/>
      <c r="I7" s="354"/>
      <c r="J7" s="355"/>
    </row>
    <row r="8" spans="2:10" s="356" customFormat="1" ht="17.25" customHeight="1" x14ac:dyDescent="0.25">
      <c r="B8" s="357" t="s">
        <v>182</v>
      </c>
      <c r="C8" s="358" t="s">
        <v>176</v>
      </c>
      <c r="D8" s="359" t="s">
        <v>183</v>
      </c>
      <c r="E8" s="360"/>
      <c r="F8" s="360"/>
      <c r="G8" s="360"/>
      <c r="H8" s="360"/>
      <c r="I8" s="360"/>
      <c r="J8" s="355"/>
    </row>
    <row r="9" spans="2:10" s="356" customFormat="1" ht="17.25" customHeight="1" x14ac:dyDescent="0.25">
      <c r="B9" s="351" t="s">
        <v>184</v>
      </c>
      <c r="C9" s="352" t="s">
        <v>176</v>
      </c>
      <c r="D9" s="361" t="s">
        <v>185</v>
      </c>
      <c r="E9" s="362">
        <v>1.7899999999999999E-2</v>
      </c>
      <c r="F9" s="362">
        <v>2E-3</v>
      </c>
      <c r="G9" s="362">
        <v>3.0000000000000001E-3</v>
      </c>
      <c r="H9" s="362">
        <v>6.0000000000000001E-3</v>
      </c>
      <c r="I9" s="362">
        <v>0</v>
      </c>
      <c r="J9" s="363" t="s">
        <v>383</v>
      </c>
    </row>
    <row r="10" spans="2:10" s="356" customFormat="1" ht="17.25" customHeight="1" x14ac:dyDescent="0.25">
      <c r="B10" s="364" t="s">
        <v>186</v>
      </c>
      <c r="C10" s="365" t="s">
        <v>187</v>
      </c>
      <c r="D10" s="366" t="s">
        <v>188</v>
      </c>
      <c r="E10" s="367">
        <v>119.59699999999999</v>
      </c>
      <c r="F10" s="367">
        <v>120</v>
      </c>
      <c r="G10" s="367">
        <v>122.09699999999999</v>
      </c>
      <c r="H10" s="367">
        <v>122.52500000000001</v>
      </c>
      <c r="I10" s="367">
        <v>217.92500000000001</v>
      </c>
      <c r="J10" s="368" t="s">
        <v>738</v>
      </c>
    </row>
    <row r="11" spans="2:10" s="356" customFormat="1" ht="17.25" customHeight="1" x14ac:dyDescent="0.25">
      <c r="B11" s="364" t="s">
        <v>189</v>
      </c>
      <c r="C11" s="365" t="s">
        <v>190</v>
      </c>
      <c r="D11" s="366" t="s">
        <v>191</v>
      </c>
      <c r="E11" s="367">
        <v>52.688000000000002</v>
      </c>
      <c r="F11" s="367">
        <v>63</v>
      </c>
      <c r="G11" s="367">
        <v>91.5</v>
      </c>
      <c r="H11" s="367">
        <v>80.400000000000006</v>
      </c>
      <c r="I11" s="367">
        <v>0</v>
      </c>
      <c r="J11" s="368" t="s">
        <v>739</v>
      </c>
    </row>
    <row r="12" spans="2:10" s="356" customFormat="1" ht="17.25" customHeight="1" x14ac:dyDescent="0.25">
      <c r="B12" s="364" t="s">
        <v>192</v>
      </c>
      <c r="C12" s="365" t="s">
        <v>193</v>
      </c>
      <c r="D12" s="366" t="s">
        <v>194</v>
      </c>
      <c r="E12" s="367">
        <v>-6.1337279999999996</v>
      </c>
      <c r="F12" s="367">
        <v>-2.3010199999999998</v>
      </c>
      <c r="G12" s="367">
        <v>-3.97</v>
      </c>
      <c r="H12" s="367">
        <v>-2.722</v>
      </c>
      <c r="I12" s="367">
        <v>0</v>
      </c>
      <c r="J12" s="368" t="s">
        <v>740</v>
      </c>
    </row>
    <row r="13" spans="2:10" s="356" customFormat="1" ht="17.25" customHeight="1" x14ac:dyDescent="0.25">
      <c r="B13" s="357" t="s">
        <v>201</v>
      </c>
      <c r="C13" s="358" t="s">
        <v>202</v>
      </c>
      <c r="D13" s="359" t="s">
        <v>203</v>
      </c>
      <c r="E13" s="369">
        <v>1.27092</v>
      </c>
      <c r="F13" s="370">
        <v>1.3089999999999999</v>
      </c>
      <c r="G13" s="370">
        <v>1.343</v>
      </c>
      <c r="H13" s="370">
        <v>1.3839999999999999</v>
      </c>
      <c r="I13" s="370">
        <v>1.4259999999999999</v>
      </c>
      <c r="J13" s="355" t="s">
        <v>741</v>
      </c>
    </row>
    <row r="14" spans="2:10" s="356" customFormat="1" ht="17.25" customHeight="1" x14ac:dyDescent="0.25">
      <c r="B14" s="371" t="s">
        <v>204</v>
      </c>
      <c r="C14" s="372" t="s">
        <v>205</v>
      </c>
      <c r="D14" s="372" t="s">
        <v>206</v>
      </c>
      <c r="E14" s="373">
        <v>211.16497461024002</v>
      </c>
      <c r="F14" s="373">
        <v>236.53496482</v>
      </c>
      <c r="G14" s="373">
        <v>281.52906099999996</v>
      </c>
      <c r="H14" s="373">
        <v>277.08095199999997</v>
      </c>
      <c r="I14" s="373">
        <v>310.76105000000001</v>
      </c>
      <c r="J14" s="374"/>
    </row>
    <row r="15" spans="2:10" s="356" customFormat="1" ht="17.25" customHeight="1" x14ac:dyDescent="0.25">
      <c r="B15" s="375" t="s">
        <v>207</v>
      </c>
      <c r="C15" s="376" t="s">
        <v>208</v>
      </c>
      <c r="D15" s="376" t="s">
        <v>209</v>
      </c>
      <c r="E15" s="377">
        <v>19.216000000000001</v>
      </c>
      <c r="F15" s="377">
        <v>19.721811699762323</v>
      </c>
      <c r="G15" s="377">
        <v>20.150056475903614</v>
      </c>
      <c r="H15" s="377">
        <v>20.668220121638452</v>
      </c>
      <c r="I15" s="377">
        <v>0</v>
      </c>
      <c r="J15" s="368" t="s">
        <v>742</v>
      </c>
    </row>
    <row r="16" spans="2:10" s="356" customFormat="1" ht="17.25" customHeight="1" x14ac:dyDescent="0.25">
      <c r="B16" s="375" t="s">
        <v>210</v>
      </c>
      <c r="C16" s="376" t="s">
        <v>211</v>
      </c>
      <c r="D16" s="376" t="s">
        <v>212</v>
      </c>
      <c r="E16" s="377">
        <v>0.10299999999999999</v>
      </c>
      <c r="F16" s="377">
        <v>0</v>
      </c>
      <c r="G16" s="377">
        <v>0</v>
      </c>
      <c r="H16" s="377">
        <v>0</v>
      </c>
      <c r="I16" s="377">
        <v>0</v>
      </c>
      <c r="J16" s="368" t="s">
        <v>743</v>
      </c>
    </row>
    <row r="17" spans="2:10" s="356" customFormat="1" ht="17.25" customHeight="1" x14ac:dyDescent="0.25">
      <c r="B17" s="378" t="s">
        <v>287</v>
      </c>
      <c r="C17" s="372" t="s">
        <v>235</v>
      </c>
      <c r="D17" s="372" t="s">
        <v>236</v>
      </c>
      <c r="E17" s="373">
        <v>19.319000000000003</v>
      </c>
      <c r="F17" s="373">
        <v>19.721811699762323</v>
      </c>
      <c r="G17" s="373">
        <v>20.150056475903614</v>
      </c>
      <c r="H17" s="373">
        <v>20.668220121638452</v>
      </c>
      <c r="I17" s="373">
        <v>0</v>
      </c>
      <c r="J17" s="374"/>
    </row>
    <row r="18" spans="2:10" s="356" customFormat="1" ht="17.25" customHeight="1" x14ac:dyDescent="0.25">
      <c r="B18" s="375" t="s">
        <v>237</v>
      </c>
      <c r="C18" s="376" t="s">
        <v>238</v>
      </c>
      <c r="D18" s="376" t="s">
        <v>239</v>
      </c>
      <c r="E18" s="377">
        <v>1.657</v>
      </c>
      <c r="F18" s="377">
        <v>1.7011078739553784</v>
      </c>
      <c r="G18" s="377">
        <v>1.7161679216867469</v>
      </c>
      <c r="H18" s="377">
        <v>1.7605510368579174</v>
      </c>
      <c r="I18" s="377">
        <v>1.7706430155210642</v>
      </c>
      <c r="J18" s="368" t="s">
        <v>743</v>
      </c>
    </row>
    <row r="19" spans="2:10" s="356" customFormat="1" ht="36" customHeight="1" x14ac:dyDescent="0.25">
      <c r="B19" s="375" t="s">
        <v>240</v>
      </c>
      <c r="C19" s="376" t="s">
        <v>241</v>
      </c>
      <c r="D19" s="376" t="s">
        <v>242</v>
      </c>
      <c r="E19" s="377">
        <v>0.85673999999999995</v>
      </c>
      <c r="F19" s="377">
        <v>0.7537062025607606</v>
      </c>
      <c r="G19" s="377">
        <v>0.72610993975903604</v>
      </c>
      <c r="H19" s="377">
        <v>0.74539459221806981</v>
      </c>
      <c r="I19" s="377">
        <v>0.74966740576496671</v>
      </c>
      <c r="J19" s="368" t="s">
        <v>744</v>
      </c>
    </row>
    <row r="20" spans="2:10" s="356" customFormat="1" ht="18" customHeight="1" x14ac:dyDescent="0.25">
      <c r="B20" s="375" t="s">
        <v>243</v>
      </c>
      <c r="C20" s="376" t="s">
        <v>244</v>
      </c>
      <c r="D20" s="376" t="s">
        <v>245</v>
      </c>
      <c r="E20" s="377">
        <v>-5.2200000000000003E-2</v>
      </c>
      <c r="F20" s="377">
        <v>-5.419458713486161E-2</v>
      </c>
      <c r="G20" s="377">
        <v>-5.6632530120481923E-2</v>
      </c>
      <c r="H20" s="377">
        <v>-5.8820253535575587E-2</v>
      </c>
      <c r="I20" s="377">
        <v>-5.9157427937915744E-2</v>
      </c>
      <c r="J20" s="368" t="s">
        <v>743</v>
      </c>
    </row>
    <row r="21" spans="2:10" s="356" customFormat="1" ht="17.25" customHeight="1" x14ac:dyDescent="0.25">
      <c r="B21" s="375" t="s">
        <v>246</v>
      </c>
      <c r="C21" s="376" t="s">
        <v>247</v>
      </c>
      <c r="D21" s="376" t="s">
        <v>248</v>
      </c>
      <c r="E21" s="377">
        <v>0</v>
      </c>
      <c r="F21" s="377">
        <v>0</v>
      </c>
      <c r="G21" s="377">
        <v>0</v>
      </c>
      <c r="H21" s="377">
        <v>0</v>
      </c>
      <c r="I21" s="377">
        <v>0</v>
      </c>
      <c r="J21" s="368"/>
    </row>
    <row r="22" spans="2:10" s="356" customFormat="1" ht="22.5" customHeight="1" x14ac:dyDescent="0.25">
      <c r="B22" s="375" t="s">
        <v>288</v>
      </c>
      <c r="C22" s="376" t="s">
        <v>289</v>
      </c>
      <c r="D22" s="379" t="s">
        <v>290</v>
      </c>
      <c r="E22" s="377">
        <v>0</v>
      </c>
      <c r="F22" s="377">
        <v>0</v>
      </c>
      <c r="G22" s="377">
        <v>0</v>
      </c>
      <c r="H22" s="377">
        <v>0</v>
      </c>
      <c r="I22" s="377">
        <v>0</v>
      </c>
      <c r="J22" s="368" t="s">
        <v>745</v>
      </c>
    </row>
    <row r="23" spans="2:10" s="356" customFormat="1" ht="17.25" customHeight="1" x14ac:dyDescent="0.25">
      <c r="B23" s="378" t="s">
        <v>291</v>
      </c>
      <c r="C23" s="372" t="s">
        <v>250</v>
      </c>
      <c r="D23" s="372" t="s">
        <v>251</v>
      </c>
      <c r="E23" s="373">
        <v>2.4615399999999998</v>
      </c>
      <c r="F23" s="373">
        <v>2.4006194893812776</v>
      </c>
      <c r="G23" s="373">
        <v>2.3856453313253012</v>
      </c>
      <c r="H23" s="373">
        <v>2.4471253755404119</v>
      </c>
      <c r="I23" s="373">
        <v>2.4611529933481151</v>
      </c>
      <c r="J23" s="374"/>
    </row>
    <row r="24" spans="2:10" s="356" customFormat="1" ht="17.25" customHeight="1" x14ac:dyDescent="0.25">
      <c r="B24" s="380" t="s">
        <v>252</v>
      </c>
      <c r="C24" s="365" t="s">
        <v>77</v>
      </c>
      <c r="D24" s="365" t="s">
        <v>253</v>
      </c>
      <c r="E24" s="377">
        <v>1.296</v>
      </c>
      <c r="F24" s="377">
        <v>1.4451889902629762</v>
      </c>
      <c r="G24" s="377">
        <v>1.4562650602409637</v>
      </c>
      <c r="H24" s="377">
        <v>1.4603649153660143</v>
      </c>
      <c r="I24" s="377">
        <v>1.4687361419068736</v>
      </c>
      <c r="J24" s="368" t="s">
        <v>743</v>
      </c>
    </row>
    <row r="25" spans="2:10" s="356" customFormat="1" ht="17.25" customHeight="1" x14ac:dyDescent="0.25">
      <c r="B25" s="380" t="s">
        <v>258</v>
      </c>
      <c r="C25" s="365" t="s">
        <v>76</v>
      </c>
      <c r="D25" s="365" t="s">
        <v>259</v>
      </c>
      <c r="E25" s="377">
        <v>84.256190000000004</v>
      </c>
      <c r="F25" s="377">
        <v>83.52088399907997</v>
      </c>
      <c r="G25" s="377">
        <v>82.451907379518076</v>
      </c>
      <c r="H25" s="377">
        <v>81.609045211401778</v>
      </c>
      <c r="I25" s="377">
        <v>80.356186252771622</v>
      </c>
      <c r="J25" s="368" t="s">
        <v>746</v>
      </c>
    </row>
    <row r="26" spans="2:10" s="356" customFormat="1" ht="17.25" customHeight="1" x14ac:dyDescent="0.25">
      <c r="B26" s="380" t="s">
        <v>310</v>
      </c>
      <c r="C26" s="365" t="s">
        <v>311</v>
      </c>
      <c r="D26" s="365" t="s">
        <v>312</v>
      </c>
      <c r="E26" s="377">
        <v>0</v>
      </c>
      <c r="F26" s="377">
        <v>0</v>
      </c>
      <c r="G26" s="377">
        <v>0</v>
      </c>
      <c r="H26" s="377">
        <v>0</v>
      </c>
      <c r="I26" s="377">
        <v>0</v>
      </c>
      <c r="J26" s="368" t="s">
        <v>745</v>
      </c>
    </row>
    <row r="27" spans="2:10" s="356" customFormat="1" ht="17.25" customHeight="1" x14ac:dyDescent="0.25">
      <c r="B27" s="381" t="s">
        <v>266</v>
      </c>
      <c r="C27" s="365" t="s">
        <v>267</v>
      </c>
      <c r="D27" s="365" t="s">
        <v>268</v>
      </c>
      <c r="E27" s="377">
        <v>-13.775</v>
      </c>
      <c r="F27" s="377">
        <v>4.4971471287280531</v>
      </c>
      <c r="G27" s="377">
        <v>-28.944279367469878</v>
      </c>
      <c r="H27" s="377">
        <v>-27.774315234117385</v>
      </c>
      <c r="I27" s="377">
        <v>0</v>
      </c>
      <c r="J27" s="368" t="s">
        <v>747</v>
      </c>
    </row>
    <row r="28" spans="2:10" s="356" customFormat="1" ht="17.25" customHeight="1" x14ac:dyDescent="0.25">
      <c r="B28" s="382" t="s">
        <v>292</v>
      </c>
      <c r="C28" s="383" t="s">
        <v>270</v>
      </c>
      <c r="D28" s="372" t="s">
        <v>271</v>
      </c>
      <c r="E28" s="373">
        <v>304.72270461024004</v>
      </c>
      <c r="F28" s="373">
        <v>348.12061612721453</v>
      </c>
      <c r="G28" s="373">
        <v>359.02865587951806</v>
      </c>
      <c r="H28" s="373">
        <v>355.49139238982923</v>
      </c>
      <c r="I28" s="373">
        <v>395.04712538802664</v>
      </c>
      <c r="J28" s="374"/>
    </row>
    <row r="29" spans="2:10" s="356" customFormat="1" ht="17.25" customHeight="1" x14ac:dyDescent="0.25">
      <c r="B29" s="384" t="s">
        <v>293</v>
      </c>
      <c r="C29" s="365" t="s">
        <v>274</v>
      </c>
      <c r="D29" s="365" t="s">
        <v>294</v>
      </c>
      <c r="E29" s="377">
        <v>17.5</v>
      </c>
      <c r="F29" s="377">
        <v>18.365943417925322</v>
      </c>
      <c r="G29" s="377">
        <v>19.012349397590363</v>
      </c>
      <c r="H29" s="377">
        <v>19.674360665347692</v>
      </c>
      <c r="I29" s="377">
        <v>20.297117516629712</v>
      </c>
      <c r="J29" s="368" t="s">
        <v>748</v>
      </c>
    </row>
    <row r="30" spans="2:10" s="356" customFormat="1" ht="17.25" customHeight="1" x14ac:dyDescent="0.25">
      <c r="B30" s="385" t="s">
        <v>295</v>
      </c>
      <c r="C30" s="386" t="s">
        <v>296</v>
      </c>
      <c r="D30" s="386" t="s">
        <v>297</v>
      </c>
      <c r="E30" s="377">
        <v>3.355</v>
      </c>
      <c r="F30" s="377">
        <v>3.3409959365176722</v>
      </c>
      <c r="G30" s="377">
        <v>2.7758030120481929</v>
      </c>
      <c r="H30" s="377">
        <v>2.8588671502894405</v>
      </c>
      <c r="I30" s="377">
        <v>2.9578713968957868</v>
      </c>
      <c r="J30" s="368" t="s">
        <v>749</v>
      </c>
    </row>
    <row r="31" spans="2:10" s="356" customFormat="1" ht="17.25" customHeight="1" x14ac:dyDescent="0.25">
      <c r="B31" s="387" t="s">
        <v>298</v>
      </c>
      <c r="C31" s="372" t="s">
        <v>276</v>
      </c>
      <c r="D31" s="372" t="s">
        <v>227</v>
      </c>
      <c r="E31" s="373">
        <v>318.86770461024003</v>
      </c>
      <c r="F31" s="373">
        <v>363.14556360862218</v>
      </c>
      <c r="G31" s="373">
        <v>375.26520226506022</v>
      </c>
      <c r="H31" s="373">
        <v>372.30688590488751</v>
      </c>
      <c r="I31" s="373">
        <v>412.3863715077606</v>
      </c>
      <c r="J31" s="374"/>
    </row>
    <row r="32" spans="2:10" s="356" customFormat="1" ht="17.25" customHeight="1" x14ac:dyDescent="0.25">
      <c r="B32" s="388" t="s">
        <v>277</v>
      </c>
      <c r="C32" s="365" t="s">
        <v>278</v>
      </c>
      <c r="D32" s="365" t="s">
        <v>279</v>
      </c>
      <c r="E32" s="389">
        <v>0</v>
      </c>
      <c r="F32" s="389">
        <v>0</v>
      </c>
      <c r="G32" s="389">
        <v>0</v>
      </c>
      <c r="H32" s="389">
        <v>0</v>
      </c>
      <c r="I32" s="389">
        <v>0</v>
      </c>
      <c r="J32" s="390"/>
    </row>
    <row r="33" spans="2:10" s="356" customFormat="1" ht="17.25" customHeight="1" x14ac:dyDescent="0.25">
      <c r="B33" s="371" t="s">
        <v>281</v>
      </c>
      <c r="C33" s="372" t="s">
        <v>176</v>
      </c>
      <c r="D33" s="372"/>
      <c r="E33" s="391"/>
      <c r="F33" s="391"/>
      <c r="G33" s="391"/>
      <c r="H33" s="391"/>
      <c r="I33" s="391"/>
      <c r="J33" s="374" t="s">
        <v>176</v>
      </c>
    </row>
    <row r="35" spans="2:10" ht="15" x14ac:dyDescent="0.25">
      <c r="B35" s="345" t="s">
        <v>282</v>
      </c>
      <c r="E35" s="392"/>
      <c r="F35" s="392"/>
      <c r="G35" s="392"/>
      <c r="H35" s="392"/>
      <c r="I35" s="392"/>
    </row>
    <row r="36" spans="2:10" x14ac:dyDescent="0.2">
      <c r="B36" s="346" t="s">
        <v>283</v>
      </c>
      <c r="E36" s="393"/>
      <c r="F36" s="393"/>
      <c r="G36" s="393"/>
      <c r="H36" s="393"/>
      <c r="I36" s="393"/>
    </row>
    <row r="37" spans="2:10" x14ac:dyDescent="0.2">
      <c r="B37" s="346" t="s">
        <v>284</v>
      </c>
      <c r="E37" s="394"/>
      <c r="F37" s="394"/>
      <c r="G37" s="394"/>
      <c r="H37" s="394"/>
      <c r="I37" s="394"/>
    </row>
    <row r="38" spans="2:10" x14ac:dyDescent="0.2">
      <c r="B38" s="346" t="s">
        <v>285</v>
      </c>
    </row>
    <row r="39" spans="2:10" x14ac:dyDescent="0.2">
      <c r="B39" s="346" t="s">
        <v>313</v>
      </c>
    </row>
    <row r="41" spans="2:10" x14ac:dyDescent="0.2">
      <c r="B41" s="64" t="s">
        <v>300</v>
      </c>
    </row>
    <row r="42" spans="2:10" ht="47.25" customHeight="1" x14ac:dyDescent="0.2">
      <c r="B42" s="167" t="s">
        <v>314</v>
      </c>
      <c r="C42" s="167"/>
      <c r="D42" s="167"/>
      <c r="E42" s="167"/>
      <c r="F42" s="167"/>
      <c r="G42" s="288"/>
    </row>
    <row r="44" spans="2:10" ht="15" customHeight="1" x14ac:dyDescent="0.2">
      <c r="B44" s="449" t="s">
        <v>576</v>
      </c>
      <c r="C44" s="450"/>
      <c r="D44" s="450"/>
      <c r="E44" s="450"/>
      <c r="F44" s="450"/>
      <c r="G44" s="349"/>
    </row>
    <row r="45" spans="2:10" x14ac:dyDescent="0.2">
      <c r="B45" s="348" t="s">
        <v>302</v>
      </c>
      <c r="C45" s="349"/>
      <c r="D45" s="349"/>
      <c r="E45" s="349"/>
      <c r="F45" s="349"/>
      <c r="G45" s="349"/>
    </row>
    <row r="46" spans="2:10" x14ac:dyDescent="0.2">
      <c r="B46" s="349"/>
      <c r="C46" s="349"/>
      <c r="D46" s="349"/>
      <c r="E46" s="349"/>
      <c r="F46" s="349"/>
      <c r="G46" s="349"/>
    </row>
    <row r="47" spans="2:10" ht="27.75" customHeight="1" x14ac:dyDescent="0.2">
      <c r="B47" s="450" t="s">
        <v>315</v>
      </c>
      <c r="C47" s="450"/>
      <c r="D47" s="450"/>
      <c r="E47" s="450"/>
      <c r="F47" s="450"/>
      <c r="G47" s="450"/>
      <c r="H47" s="450"/>
      <c r="I47" s="349"/>
    </row>
    <row r="48" spans="2:10" x14ac:dyDescent="0.2">
      <c r="B48" s="348" t="s">
        <v>304</v>
      </c>
      <c r="C48" s="349"/>
      <c r="D48" s="349"/>
      <c r="E48" s="349"/>
      <c r="F48" s="349"/>
      <c r="G48" s="349"/>
    </row>
    <row r="49" spans="2:7" x14ac:dyDescent="0.2">
      <c r="B49" s="349"/>
      <c r="C49" s="349"/>
      <c r="D49" s="349"/>
      <c r="E49" s="349"/>
      <c r="F49" s="349"/>
      <c r="G49" s="349"/>
    </row>
    <row r="50" spans="2:7" x14ac:dyDescent="0.2">
      <c r="B50" s="449" t="s">
        <v>305</v>
      </c>
      <c r="C50" s="450"/>
      <c r="D50" s="450"/>
      <c r="E50" s="450"/>
      <c r="F50" s="450"/>
      <c r="G50" s="349"/>
    </row>
    <row r="52" spans="2:7" x14ac:dyDescent="0.2">
      <c r="B52" s="449" t="s">
        <v>306</v>
      </c>
      <c r="C52" s="449"/>
      <c r="D52" s="449"/>
      <c r="E52" s="449"/>
      <c r="F52" s="449"/>
      <c r="G52" s="288"/>
    </row>
    <row r="54" spans="2:7" x14ac:dyDescent="0.2">
      <c r="B54" s="65" t="s">
        <v>307</v>
      </c>
    </row>
    <row r="56" spans="2:7" x14ac:dyDescent="0.2">
      <c r="B56" s="64" t="s">
        <v>308</v>
      </c>
    </row>
    <row r="57" spans="2:7" x14ac:dyDescent="0.2">
      <c r="B57" s="346" t="s">
        <v>309</v>
      </c>
    </row>
  </sheetData>
  <mergeCells count="10">
    <mergeCell ref="B50:F50"/>
    <mergeCell ref="B52:F52"/>
    <mergeCell ref="B4:D4"/>
    <mergeCell ref="J5:J6"/>
    <mergeCell ref="B44:F44"/>
    <mergeCell ref="B5:B6"/>
    <mergeCell ref="C5:C6"/>
    <mergeCell ref="D5:D6"/>
    <mergeCell ref="B47:H47"/>
    <mergeCell ref="E4:I4"/>
  </mergeCells>
  <conditionalFormatting sqref="E15:G16 E32:G33 E28:G28 E8:I8">
    <cfRule type="cellIs" dxfId="16" priority="24" operator="lessThan">
      <formula>0</formula>
    </cfRule>
  </conditionalFormatting>
  <conditionalFormatting sqref="E17:F17 E23:F23 E31:F31">
    <cfRule type="cellIs" dxfId="15" priority="23" operator="lessThan">
      <formula>0</formula>
    </cfRule>
  </conditionalFormatting>
  <conditionalFormatting sqref="B10">
    <cfRule type="cellIs" dxfId="14" priority="27" operator="lessThan">
      <formula>0</formula>
    </cfRule>
  </conditionalFormatting>
  <conditionalFormatting sqref="G14">
    <cfRule type="cellIs" dxfId="13" priority="21" operator="lessThan">
      <formula>0</formula>
    </cfRule>
  </conditionalFormatting>
  <conditionalFormatting sqref="G17:G23 G25:G27 G31 G29">
    <cfRule type="cellIs" dxfId="12" priority="19" operator="lessThan">
      <formula>0</formula>
    </cfRule>
  </conditionalFormatting>
  <conditionalFormatting sqref="G13">
    <cfRule type="cellIs" dxfId="11" priority="18" operator="lessThan">
      <formula>0</formula>
    </cfRule>
  </conditionalFormatting>
  <conditionalFormatting sqref="H32:I32 H24:I24 H28:I28 H30:I30">
    <cfRule type="cellIs" dxfId="10" priority="6" operator="lessThan">
      <formula>0</formula>
    </cfRule>
  </conditionalFormatting>
  <conditionalFormatting sqref="H15:I16">
    <cfRule type="cellIs" dxfId="9" priority="5" operator="lessThan">
      <formula>0</formula>
    </cfRule>
  </conditionalFormatting>
  <conditionalFormatting sqref="B9 D9:D13 B11:B13 E14:F14 E24:G24 E25:F27 E30:G30 E29:F29">
    <cfRule type="cellIs" dxfId="8" priority="29" operator="lessThan">
      <formula>0</formula>
    </cfRule>
  </conditionalFormatting>
  <conditionalFormatting sqref="B7:B8 D7:D8">
    <cfRule type="cellIs" dxfId="7" priority="28" operator="lessThan">
      <formula>0</formula>
    </cfRule>
  </conditionalFormatting>
  <conditionalFormatting sqref="E18:F22">
    <cfRule type="cellIs" dxfId="6" priority="25" operator="lessThan">
      <formula>0</formula>
    </cfRule>
  </conditionalFormatting>
  <conditionalFormatting sqref="E13:F13">
    <cfRule type="cellIs" dxfId="5" priority="22" operator="lessThan">
      <formula>0</formula>
    </cfRule>
  </conditionalFormatting>
  <conditionalFormatting sqref="H14:I14">
    <cfRule type="cellIs" dxfId="4" priority="4" operator="lessThan">
      <formula>0</formula>
    </cfRule>
  </conditionalFormatting>
  <conditionalFormatting sqref="H33:I33">
    <cfRule type="cellIs" dxfId="3" priority="1" operator="lessThan">
      <formula>0</formula>
    </cfRule>
  </conditionalFormatting>
  <conditionalFormatting sqref="H17:I23 H25:I27 H31:I31 H29:I29">
    <cfRule type="cellIs" dxfId="2" priority="3" operator="lessThan">
      <formula>0</formula>
    </cfRule>
  </conditionalFormatting>
  <conditionalFormatting sqref="H13:I13">
    <cfRule type="cellIs" dxfId="1" priority="2" operator="lessThan">
      <formula>0</formula>
    </cfRule>
  </conditionalFormatting>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2:N39"/>
  <sheetViews>
    <sheetView zoomScale="70" zoomScaleNormal="70" workbookViewId="0"/>
  </sheetViews>
  <sheetFormatPr defaultRowHeight="15" x14ac:dyDescent="0.25"/>
  <cols>
    <col min="2" max="2" width="68" customWidth="1"/>
    <col min="3" max="9" width="9.7109375" bestFit="1" customWidth="1"/>
    <col min="10" max="10" width="9.7109375" customWidth="1"/>
    <col min="11" max="11" width="32.85546875" bestFit="1" customWidth="1"/>
    <col min="14" max="14" width="9.140625" customWidth="1"/>
  </cols>
  <sheetData>
    <row r="2" spans="2:11" x14ac:dyDescent="0.25">
      <c r="B2" s="3" t="s">
        <v>698</v>
      </c>
    </row>
    <row r="4" spans="2:11" ht="26.25" x14ac:dyDescent="0.4">
      <c r="B4" s="61" t="s">
        <v>316</v>
      </c>
      <c r="C4" s="468">
        <v>42786</v>
      </c>
      <c r="D4" s="469"/>
      <c r="E4" s="469"/>
      <c r="F4" s="469"/>
      <c r="G4" s="469"/>
      <c r="H4" s="469"/>
      <c r="I4" s="469"/>
      <c r="J4" s="470"/>
      <c r="K4" s="60" t="s">
        <v>176</v>
      </c>
    </row>
    <row r="5" spans="2:11" ht="15.75" x14ac:dyDescent="0.25">
      <c r="B5" s="168"/>
      <c r="C5" s="162"/>
      <c r="D5" s="162"/>
      <c r="E5" s="162"/>
      <c r="F5" s="162"/>
      <c r="G5" s="162"/>
      <c r="H5" s="162"/>
      <c r="I5" s="162"/>
      <c r="J5" s="225"/>
      <c r="K5" s="471" t="s">
        <v>179</v>
      </c>
    </row>
    <row r="6" spans="2:11" ht="15.75" x14ac:dyDescent="0.25">
      <c r="B6" s="168" t="s">
        <v>180</v>
      </c>
      <c r="C6" s="163" t="s">
        <v>55</v>
      </c>
      <c r="D6" s="163" t="s">
        <v>29</v>
      </c>
      <c r="E6" s="163" t="s">
        <v>30</v>
      </c>
      <c r="F6" s="164" t="s">
        <v>31</v>
      </c>
      <c r="G6" s="165" t="s">
        <v>32</v>
      </c>
      <c r="H6" s="165" t="s">
        <v>33</v>
      </c>
      <c r="I6" s="165" t="s">
        <v>412</v>
      </c>
      <c r="J6" s="165" t="s">
        <v>618</v>
      </c>
      <c r="K6" s="471"/>
    </row>
    <row r="7" spans="2:11" ht="15.75" x14ac:dyDescent="0.25">
      <c r="B7" s="169" t="s">
        <v>317</v>
      </c>
      <c r="C7" s="170">
        <v>5.4759483870350794</v>
      </c>
      <c r="D7" s="170">
        <v>5.6051191659779338</v>
      </c>
      <c r="E7" s="170">
        <v>5.6562830188883408</v>
      </c>
      <c r="F7" s="170">
        <v>5.8724963671592052</v>
      </c>
      <c r="G7" s="170">
        <v>5.9335841425035687</v>
      </c>
      <c r="H7" s="170">
        <v>6.1116359551559141</v>
      </c>
      <c r="I7" s="170">
        <v>6.2949850338105904</v>
      </c>
      <c r="J7" s="170">
        <v>6.4933019758864168</v>
      </c>
      <c r="K7" s="122" t="s">
        <v>387</v>
      </c>
    </row>
    <row r="8" spans="2:11" ht="15.75" x14ac:dyDescent="0.25">
      <c r="B8" s="169" t="s">
        <v>318</v>
      </c>
      <c r="C8" s="170">
        <v>6.8531524225899307</v>
      </c>
      <c r="D8" s="170">
        <v>7.0144590179136701</v>
      </c>
      <c r="E8" s="170">
        <v>7.0805945993165489</v>
      </c>
      <c r="F8" s="170">
        <v>7.4324222805755404</v>
      </c>
      <c r="G8" s="170">
        <v>7.4249984897309567</v>
      </c>
      <c r="H8" s="170">
        <v>7.6478334459090407</v>
      </c>
      <c r="I8" s="170">
        <v>7.8772684492863112</v>
      </c>
      <c r="J8" s="170">
        <v>7.8688011953413062</v>
      </c>
      <c r="K8" s="122" t="s">
        <v>387</v>
      </c>
    </row>
    <row r="9" spans="2:11" ht="15.75" x14ac:dyDescent="0.25">
      <c r="B9" s="169" t="s">
        <v>319</v>
      </c>
      <c r="C9" s="170">
        <v>12.491059506303356</v>
      </c>
      <c r="D9" s="170">
        <v>12.786364558839976</v>
      </c>
      <c r="E9" s="170">
        <v>12.901841570954671</v>
      </c>
      <c r="F9" s="170">
        <v>13.136098252828528</v>
      </c>
      <c r="G9" s="170">
        <v>13.528200814636111</v>
      </c>
      <c r="H9" s="170">
        <v>13.93416063131653</v>
      </c>
      <c r="I9" s="170">
        <v>14.352185450256027</v>
      </c>
      <c r="J9" s="170">
        <v>14.016976698399851</v>
      </c>
      <c r="K9" s="122" t="s">
        <v>387</v>
      </c>
    </row>
    <row r="10" spans="2:11" ht="15.75" x14ac:dyDescent="0.25">
      <c r="B10" s="169" t="s">
        <v>320</v>
      </c>
      <c r="C10" s="170">
        <v>7.7094720644957526</v>
      </c>
      <c r="D10" s="170">
        <v>7.8914406617198356</v>
      </c>
      <c r="E10" s="170">
        <v>7.9933083655200443</v>
      </c>
      <c r="F10" s="170">
        <v>8.3673065626659167</v>
      </c>
      <c r="G10" s="170">
        <v>8.3564278787342126</v>
      </c>
      <c r="H10" s="170">
        <v>8.6071748669484123</v>
      </c>
      <c r="I10" s="170">
        <v>8.8653901129568649</v>
      </c>
      <c r="J10" s="170">
        <v>8.8665460191235148</v>
      </c>
      <c r="K10" s="122" t="s">
        <v>387</v>
      </c>
    </row>
    <row r="11" spans="2:11" ht="15.75" x14ac:dyDescent="0.25">
      <c r="B11" s="169" t="s">
        <v>321</v>
      </c>
      <c r="C11" s="170">
        <v>12.926960730569261</v>
      </c>
      <c r="D11" s="170">
        <v>13.232210748352349</v>
      </c>
      <c r="E11" s="170">
        <v>12.515897408645721</v>
      </c>
      <c r="F11" s="170">
        <v>12.299313160867388</v>
      </c>
      <c r="G11" s="170">
        <v>14.002315518803382</v>
      </c>
      <c r="H11" s="170">
        <v>14.422577795772643</v>
      </c>
      <c r="I11" s="170">
        <v>14.855255129645824</v>
      </c>
      <c r="J11" s="170">
        <v>14.979406485796211</v>
      </c>
      <c r="K11" s="122" t="s">
        <v>387</v>
      </c>
    </row>
    <row r="12" spans="2:11" ht="15.75" x14ac:dyDescent="0.25">
      <c r="B12" s="169" t="s">
        <v>322</v>
      </c>
      <c r="C12" s="170">
        <v>18.92412411049645</v>
      </c>
      <c r="D12" s="170">
        <v>19.498933866515603</v>
      </c>
      <c r="E12" s="170">
        <v>19.727664616616543</v>
      </c>
      <c r="F12" s="170">
        <v>20.025312344572047</v>
      </c>
      <c r="G12" s="170">
        <v>20.62068068008319</v>
      </c>
      <c r="H12" s="170">
        <v>21.239590553049258</v>
      </c>
      <c r="I12" s="170">
        <v>21.876778269640738</v>
      </c>
      <c r="J12" s="170">
        <v>21.884541658694165</v>
      </c>
      <c r="K12" s="122" t="s">
        <v>387</v>
      </c>
    </row>
    <row r="13" spans="2:11" ht="15.75" x14ac:dyDescent="0.25">
      <c r="B13" s="169" t="s">
        <v>323</v>
      </c>
      <c r="C13" s="170">
        <v>11.570501887309904</v>
      </c>
      <c r="D13" s="170">
        <v>11.843091171267096</v>
      </c>
      <c r="E13" s="170">
        <v>11.952150078673732</v>
      </c>
      <c r="F13" s="170">
        <v>12.15604428015874</v>
      </c>
      <c r="G13" s="170">
        <v>12.523694555737656</v>
      </c>
      <c r="H13" s="170">
        <v>12.899556641817052</v>
      </c>
      <c r="I13" s="170">
        <v>13.28654334107156</v>
      </c>
      <c r="J13" s="170">
        <v>13.541186083233205</v>
      </c>
      <c r="K13" s="122" t="s">
        <v>387</v>
      </c>
    </row>
    <row r="14" spans="2:11" ht="15.75" x14ac:dyDescent="0.25">
      <c r="B14" s="169" t="s">
        <v>324</v>
      </c>
      <c r="C14" s="170">
        <v>25.999519895629486</v>
      </c>
      <c r="D14" s="170">
        <v>26.619250228001508</v>
      </c>
      <c r="E14" s="170">
        <v>26.871432565306392</v>
      </c>
      <c r="F14" s="170">
        <v>27.309232602224004</v>
      </c>
      <c r="G14" s="170">
        <v>28.164119257930345</v>
      </c>
      <c r="H14" s="170">
        <v>29.009291379283294</v>
      </c>
      <c r="I14" s="170">
        <v>29.879570120661793</v>
      </c>
      <c r="J14" s="170">
        <v>31.146086274191902</v>
      </c>
      <c r="K14" s="122" t="s">
        <v>387</v>
      </c>
    </row>
    <row r="15" spans="2:11" ht="15.75" x14ac:dyDescent="0.25">
      <c r="B15" s="169" t="s">
        <v>325</v>
      </c>
      <c r="C15" s="170">
        <v>37.572952823693697</v>
      </c>
      <c r="D15" s="170">
        <v>39.21209850266176</v>
      </c>
      <c r="E15" s="170">
        <v>39.498702717387403</v>
      </c>
      <c r="F15" s="170">
        <v>39.518883339410344</v>
      </c>
      <c r="G15" s="170">
        <v>39.716431327484607</v>
      </c>
      <c r="H15" s="170">
        <v>40.908202153141239</v>
      </c>
      <c r="I15" s="170">
        <v>42.13544821773548</v>
      </c>
      <c r="J15" s="170">
        <v>42.116665315028825</v>
      </c>
      <c r="K15" s="122" t="s">
        <v>387</v>
      </c>
    </row>
    <row r="16" spans="2:11" ht="15.75" x14ac:dyDescent="0.25">
      <c r="B16" s="169" t="s">
        <v>326</v>
      </c>
      <c r="C16" s="472">
        <v>78.856681666789868</v>
      </c>
      <c r="D16" s="170">
        <v>17.517052725652213</v>
      </c>
      <c r="E16" s="170">
        <v>15.699844477620001</v>
      </c>
      <c r="F16" s="170">
        <v>19.512192800879649</v>
      </c>
      <c r="G16" s="170">
        <v>18.435705210069173</v>
      </c>
      <c r="H16" s="170">
        <v>18.989026268327844</v>
      </c>
      <c r="I16" s="170">
        <v>19.558697056377678</v>
      </c>
      <c r="J16" s="170">
        <v>20.600915339998259</v>
      </c>
      <c r="K16" s="122" t="s">
        <v>387</v>
      </c>
    </row>
    <row r="17" spans="2:14" ht="15.75" x14ac:dyDescent="0.25">
      <c r="B17" s="169" t="s">
        <v>327</v>
      </c>
      <c r="C17" s="473"/>
      <c r="D17" s="170">
        <v>25.563393838820964</v>
      </c>
      <c r="E17" s="170">
        <v>26.687042138144108</v>
      </c>
      <c r="F17" s="170">
        <v>27.188145543100443</v>
      </c>
      <c r="G17" s="170">
        <v>26.623898286721705</v>
      </c>
      <c r="H17" s="170">
        <v>27.422912601698048</v>
      </c>
      <c r="I17" s="170">
        <v>28.245599979748995</v>
      </c>
      <c r="J17" s="170">
        <v>28.476300071999269</v>
      </c>
      <c r="K17" s="122" t="s">
        <v>387</v>
      </c>
    </row>
    <row r="18" spans="2:14" ht="15.75" x14ac:dyDescent="0.25">
      <c r="B18" s="169" t="s">
        <v>328</v>
      </c>
      <c r="C18" s="473"/>
      <c r="D18" s="170">
        <v>26.283585134974199</v>
      </c>
      <c r="E18" s="170">
        <v>23.646116595083996</v>
      </c>
      <c r="F18" s="170">
        <v>29.342874473513998</v>
      </c>
      <c r="G18" s="170">
        <v>27.86974144016234</v>
      </c>
      <c r="H18" s="170">
        <v>28.706279050414615</v>
      </c>
      <c r="I18" s="170">
        <v>29.567467421927049</v>
      </c>
      <c r="J18" s="170">
        <v>29.415393071063622</v>
      </c>
      <c r="K18" s="122" t="s">
        <v>387</v>
      </c>
    </row>
    <row r="19" spans="2:14" ht="15.75" x14ac:dyDescent="0.25">
      <c r="B19" s="169" t="s">
        <v>329</v>
      </c>
      <c r="C19" s="474"/>
      <c r="D19" s="472">
        <v>35.289999599240495</v>
      </c>
      <c r="E19" s="170">
        <v>21.27389291267081</v>
      </c>
      <c r="F19" s="170">
        <v>22.045387978983488</v>
      </c>
      <c r="G19" s="170">
        <v>22.377606184024472</v>
      </c>
      <c r="H19" s="170">
        <v>23.049341621825537</v>
      </c>
      <c r="I19" s="170">
        <v>23.740821870480307</v>
      </c>
      <c r="J19" s="170">
        <v>23.002271413793011</v>
      </c>
      <c r="K19" s="122" t="s">
        <v>387</v>
      </c>
    </row>
    <row r="20" spans="2:14" ht="15.75" x14ac:dyDescent="0.25">
      <c r="B20" s="169" t="s">
        <v>330</v>
      </c>
      <c r="C20" s="171"/>
      <c r="D20" s="473"/>
      <c r="E20" s="475">
        <v>29.284541507176115</v>
      </c>
      <c r="F20" s="170">
        <v>9.7498990869565194</v>
      </c>
      <c r="G20" s="170">
        <v>11.589142086907277</v>
      </c>
      <c r="H20" s="170">
        <v>11.937213895386744</v>
      </c>
      <c r="I20" s="170">
        <v>12.295330312248346</v>
      </c>
      <c r="J20" s="170">
        <v>12.311845437400713</v>
      </c>
      <c r="K20" s="122" t="s">
        <v>387</v>
      </c>
    </row>
    <row r="21" spans="2:14" ht="15.75" x14ac:dyDescent="0.25">
      <c r="B21" s="169" t="s">
        <v>331</v>
      </c>
      <c r="C21" s="171"/>
      <c r="D21" s="474"/>
      <c r="E21" s="476"/>
      <c r="F21" s="170">
        <v>11.576692607080746</v>
      </c>
      <c r="G21" s="170">
        <v>12.863254239107732</v>
      </c>
      <c r="H21" s="170">
        <v>13.340657125707359</v>
      </c>
      <c r="I21" s="170">
        <v>13.740876839478583</v>
      </c>
      <c r="J21" s="170">
        <v>13.740876839478583</v>
      </c>
      <c r="K21" s="122" t="s">
        <v>387</v>
      </c>
    </row>
    <row r="22" spans="2:14" ht="15.75" x14ac:dyDescent="0.25">
      <c r="B22" s="172" t="s">
        <v>448</v>
      </c>
      <c r="C22" s="171"/>
      <c r="D22" s="173"/>
      <c r="E22" s="173"/>
      <c r="F22" s="170">
        <v>4.6723058592602724</v>
      </c>
      <c r="G22" s="170">
        <v>18.54335202934541</v>
      </c>
      <c r="H22" s="170">
        <v>19.100046348666833</v>
      </c>
      <c r="I22" s="170">
        <v>19.67304773912684</v>
      </c>
      <c r="J22" s="224">
        <v>20.263239171300647</v>
      </c>
      <c r="K22" s="174" t="s">
        <v>388</v>
      </c>
    </row>
    <row r="23" spans="2:14" ht="15.75" x14ac:dyDescent="0.25">
      <c r="B23" s="172" t="s">
        <v>449</v>
      </c>
      <c r="C23" s="171"/>
      <c r="D23" s="173"/>
      <c r="E23" s="173"/>
      <c r="F23" s="175"/>
      <c r="G23" s="170">
        <v>91.59288539684421</v>
      </c>
      <c r="H23" s="170">
        <v>132.70438139244592</v>
      </c>
      <c r="I23" s="170">
        <v>136.68551283421928</v>
      </c>
      <c r="J23" s="224">
        <v>140.78607821924589</v>
      </c>
      <c r="K23" s="174" t="s">
        <v>388</v>
      </c>
    </row>
    <row r="24" spans="2:14" ht="15.75" x14ac:dyDescent="0.25">
      <c r="B24" s="172" t="s">
        <v>450</v>
      </c>
      <c r="C24" s="171"/>
      <c r="D24" s="173"/>
      <c r="E24" s="173"/>
      <c r="F24" s="175"/>
      <c r="G24" s="175"/>
      <c r="H24" s="170">
        <v>42.448837049446368</v>
      </c>
      <c r="I24" s="170">
        <v>60.803542658050944</v>
      </c>
      <c r="J24" s="170">
        <v>62.627648937792472</v>
      </c>
      <c r="K24" s="122" t="s">
        <v>388</v>
      </c>
    </row>
    <row r="25" spans="2:14" ht="15.75" x14ac:dyDescent="0.25">
      <c r="B25" s="169" t="s">
        <v>451</v>
      </c>
      <c r="C25" s="171"/>
      <c r="D25" s="173"/>
      <c r="E25" s="173"/>
      <c r="F25" s="175"/>
      <c r="G25" s="175"/>
      <c r="H25" s="171"/>
      <c r="I25" s="170">
        <v>70.30232571154157</v>
      </c>
      <c r="J25" s="170">
        <v>107.0578529027301</v>
      </c>
      <c r="K25" s="122" t="s">
        <v>388</v>
      </c>
    </row>
    <row r="26" spans="2:14" ht="15.75" x14ac:dyDescent="0.25">
      <c r="B26" s="169" t="s">
        <v>624</v>
      </c>
      <c r="C26" s="171"/>
      <c r="D26" s="173"/>
      <c r="E26" s="173"/>
      <c r="F26" s="175"/>
      <c r="G26" s="175"/>
      <c r="H26" s="171"/>
      <c r="I26" s="171"/>
      <c r="J26" s="170">
        <v>0</v>
      </c>
      <c r="K26" s="122" t="s">
        <v>388</v>
      </c>
      <c r="M26" s="262"/>
    </row>
    <row r="27" spans="2:14" s="3" customFormat="1" ht="15.75" x14ac:dyDescent="0.25">
      <c r="B27" s="166" t="s">
        <v>332</v>
      </c>
      <c r="C27" s="176">
        <f>SUM(C7:C26)</f>
        <v>218.38037349491282</v>
      </c>
      <c r="D27" s="176">
        <f t="shared" ref="D27:J27" si="0">SUM(D7:D26)</f>
        <v>248.35699921993759</v>
      </c>
      <c r="E27" s="176">
        <f t="shared" si="0"/>
        <v>260.78931257200446</v>
      </c>
      <c r="F27" s="176">
        <f t="shared" si="0"/>
        <v>270.20460754023685</v>
      </c>
      <c r="G27" s="176">
        <f t="shared" si="0"/>
        <v>380.16603753882629</v>
      </c>
      <c r="H27" s="176">
        <f t="shared" si="0"/>
        <v>472.47871877631263</v>
      </c>
      <c r="I27" s="176">
        <f>SUM(I7:I26)</f>
        <v>574.03664654826468</v>
      </c>
      <c r="J27" s="176">
        <f t="shared" si="0"/>
        <v>619.195933110498</v>
      </c>
      <c r="K27" s="177" t="s">
        <v>176</v>
      </c>
      <c r="N27" s="263"/>
    </row>
    <row r="28" spans="2:14" x14ac:dyDescent="0.25">
      <c r="C28" s="66"/>
      <c r="D28" s="66"/>
      <c r="E28" s="66"/>
    </row>
    <row r="29" spans="2:14" x14ac:dyDescent="0.25">
      <c r="B29" s="3" t="s">
        <v>282</v>
      </c>
    </row>
    <row r="30" spans="2:14" x14ac:dyDescent="0.25">
      <c r="B30" t="s">
        <v>283</v>
      </c>
    </row>
    <row r="31" spans="2:14" x14ac:dyDescent="0.25">
      <c r="B31" t="s">
        <v>284</v>
      </c>
    </row>
    <row r="32" spans="2:14" x14ac:dyDescent="0.25">
      <c r="B32" t="s">
        <v>285</v>
      </c>
    </row>
    <row r="33" spans="2:10" x14ac:dyDescent="0.25">
      <c r="B33" t="s">
        <v>333</v>
      </c>
    </row>
    <row r="37" spans="2:10" x14ac:dyDescent="0.25">
      <c r="E37" s="67"/>
      <c r="F37" s="67"/>
      <c r="G37" s="67"/>
      <c r="H37" s="67"/>
      <c r="I37" s="67"/>
      <c r="J37" s="67"/>
    </row>
    <row r="38" spans="2:10" x14ac:dyDescent="0.25">
      <c r="D38" s="68"/>
      <c r="E38" s="69"/>
      <c r="F38" s="69"/>
      <c r="G38" s="69"/>
      <c r="H38" s="69"/>
      <c r="I38" s="69"/>
      <c r="J38" s="69"/>
    </row>
    <row r="39" spans="2:10" x14ac:dyDescent="0.25">
      <c r="D39" s="68"/>
      <c r="E39" s="69"/>
      <c r="F39" s="69"/>
      <c r="G39" s="69"/>
      <c r="H39" s="69"/>
      <c r="I39" s="69"/>
      <c r="J39" s="69"/>
    </row>
  </sheetData>
  <mergeCells count="5">
    <mergeCell ref="C4:J4"/>
    <mergeCell ref="K5:K6"/>
    <mergeCell ref="C16:C19"/>
    <mergeCell ref="D19:D21"/>
    <mergeCell ref="E20:E21"/>
  </mergeCells>
  <conditionalFormatting sqref="C27:J27">
    <cfRule type="cellIs" dxfId="0" priority="2" operator="lessThan">
      <formula>0</formula>
    </cfRule>
  </conditionalFormatting>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J259"/>
  <sheetViews>
    <sheetView workbookViewId="0"/>
  </sheetViews>
  <sheetFormatPr defaultColWidth="22.28515625" defaultRowHeight="15" x14ac:dyDescent="0.25"/>
  <cols>
    <col min="1" max="1" width="6.140625" style="211" customWidth="1"/>
    <col min="2" max="2" width="47.5703125" style="213" bestFit="1" customWidth="1"/>
    <col min="3" max="3" width="15.5703125" style="209" bestFit="1" customWidth="1"/>
    <col min="4" max="4" width="29.42578125" style="210" bestFit="1" customWidth="1"/>
    <col min="5" max="5" width="6.5703125" style="209" customWidth="1"/>
    <col min="6" max="10" width="8.5703125" style="209" customWidth="1"/>
    <col min="11" max="16384" width="22.28515625" style="211"/>
  </cols>
  <sheetData>
    <row r="2" spans="2:10" x14ac:dyDescent="0.25">
      <c r="B2" s="252" t="s">
        <v>699</v>
      </c>
    </row>
    <row r="4" spans="2:10" ht="25.5" x14ac:dyDescent="0.25">
      <c r="B4" s="245" t="s">
        <v>454</v>
      </c>
      <c r="C4" s="246" t="s">
        <v>575</v>
      </c>
      <c r="D4" s="247" t="s">
        <v>578</v>
      </c>
      <c r="E4" s="246" t="s">
        <v>1</v>
      </c>
      <c r="F4" s="247" t="s">
        <v>588</v>
      </c>
      <c r="G4" s="247" t="s">
        <v>589</v>
      </c>
      <c r="H4" s="247" t="s">
        <v>590</v>
      </c>
      <c r="I4" s="247" t="s">
        <v>591</v>
      </c>
      <c r="J4" s="247" t="s">
        <v>623</v>
      </c>
    </row>
    <row r="5" spans="2:10" s="212" customFormat="1" ht="12.75" x14ac:dyDescent="0.2">
      <c r="B5" s="248" t="s">
        <v>647</v>
      </c>
      <c r="C5" s="249" t="s">
        <v>750</v>
      </c>
      <c r="D5" s="250" t="s">
        <v>681</v>
      </c>
      <c r="E5" s="249">
        <v>26</v>
      </c>
      <c r="F5" s="249">
        <v>0</v>
      </c>
      <c r="G5" s="249">
        <v>0</v>
      </c>
      <c r="H5" s="249">
        <v>0</v>
      </c>
      <c r="I5" s="249">
        <v>0</v>
      </c>
      <c r="J5" s="249">
        <v>2000</v>
      </c>
    </row>
    <row r="6" spans="2:10" s="212" customFormat="1" ht="12.75" x14ac:dyDescent="0.2">
      <c r="B6" s="248" t="s">
        <v>455</v>
      </c>
      <c r="C6" s="249" t="s">
        <v>750</v>
      </c>
      <c r="D6" s="250" t="s">
        <v>764</v>
      </c>
      <c r="E6" s="249">
        <v>10</v>
      </c>
      <c r="F6" s="249">
        <v>80</v>
      </c>
      <c r="G6" s="249">
        <v>80</v>
      </c>
      <c r="H6" s="249">
        <v>80</v>
      </c>
      <c r="I6" s="249">
        <v>80</v>
      </c>
      <c r="J6" s="249">
        <v>80</v>
      </c>
    </row>
    <row r="7" spans="2:10" s="212" customFormat="1" ht="12.75" x14ac:dyDescent="0.2">
      <c r="B7" s="248" t="s">
        <v>456</v>
      </c>
      <c r="C7" s="249" t="s">
        <v>750</v>
      </c>
      <c r="D7" s="250" t="s">
        <v>765</v>
      </c>
      <c r="E7" s="249">
        <v>24</v>
      </c>
      <c r="F7" s="249">
        <v>0</v>
      </c>
      <c r="G7" s="249">
        <v>1000</v>
      </c>
      <c r="H7" s="249">
        <v>1000</v>
      </c>
      <c r="I7" s="249">
        <v>1000</v>
      </c>
      <c r="J7" s="249">
        <v>1000</v>
      </c>
    </row>
    <row r="8" spans="2:10" s="212" customFormat="1" ht="12.75" x14ac:dyDescent="0.2">
      <c r="B8" s="248" t="s">
        <v>54</v>
      </c>
      <c r="C8" s="249" t="s">
        <v>750</v>
      </c>
      <c r="D8" s="250" t="s">
        <v>766</v>
      </c>
      <c r="E8" s="249">
        <v>24</v>
      </c>
      <c r="F8" s="249">
        <v>1200</v>
      </c>
      <c r="G8" s="249">
        <v>1200</v>
      </c>
      <c r="H8" s="249">
        <v>1200</v>
      </c>
      <c r="I8" s="249">
        <v>1200</v>
      </c>
      <c r="J8" s="249">
        <v>1200</v>
      </c>
    </row>
    <row r="9" spans="2:10" s="212" customFormat="1" ht="12.75" x14ac:dyDescent="0.2">
      <c r="B9" s="248" t="s">
        <v>457</v>
      </c>
      <c r="C9" s="249" t="s">
        <v>750</v>
      </c>
      <c r="D9" s="250" t="s">
        <v>767</v>
      </c>
      <c r="E9" s="249">
        <v>16</v>
      </c>
      <c r="F9" s="249">
        <v>505</v>
      </c>
      <c r="G9" s="249">
        <v>505</v>
      </c>
      <c r="H9" s="249">
        <v>505</v>
      </c>
      <c r="I9" s="249">
        <v>505</v>
      </c>
      <c r="J9" s="249">
        <v>505</v>
      </c>
    </row>
    <row r="10" spans="2:10" s="212" customFormat="1" ht="12.75" x14ac:dyDescent="0.2">
      <c r="B10" s="248" t="s">
        <v>458</v>
      </c>
      <c r="C10" s="249" t="s">
        <v>750</v>
      </c>
      <c r="D10" s="250" t="s">
        <v>768</v>
      </c>
      <c r="E10" s="249">
        <v>24</v>
      </c>
      <c r="F10" s="249">
        <v>1000</v>
      </c>
      <c r="G10" s="249">
        <v>1000</v>
      </c>
      <c r="H10" s="249">
        <v>1000</v>
      </c>
      <c r="I10" s="249">
        <v>1000</v>
      </c>
      <c r="J10" s="249">
        <v>1000</v>
      </c>
    </row>
    <row r="11" spans="2:10" s="212" customFormat="1" ht="12.75" x14ac:dyDescent="0.2">
      <c r="B11" s="248" t="s">
        <v>459</v>
      </c>
      <c r="C11" s="249" t="s">
        <v>750</v>
      </c>
      <c r="D11" s="250" t="s">
        <v>769</v>
      </c>
      <c r="E11" s="249">
        <v>26</v>
      </c>
      <c r="F11" s="249">
        <v>0</v>
      </c>
      <c r="G11" s="249">
        <v>0</v>
      </c>
      <c r="H11" s="249">
        <v>0</v>
      </c>
      <c r="I11" s="249">
        <v>1400</v>
      </c>
      <c r="J11" s="249">
        <v>1400</v>
      </c>
    </row>
    <row r="12" spans="2:10" s="212" customFormat="1" ht="12.75" x14ac:dyDescent="0.2">
      <c r="B12" s="248" t="s">
        <v>63</v>
      </c>
      <c r="C12" s="249" t="s">
        <v>750</v>
      </c>
      <c r="D12" s="250" t="s">
        <v>768</v>
      </c>
      <c r="E12" s="249">
        <v>24</v>
      </c>
      <c r="F12" s="249">
        <v>2000</v>
      </c>
      <c r="G12" s="249">
        <v>2000</v>
      </c>
      <c r="H12" s="249">
        <v>2000</v>
      </c>
      <c r="I12" s="249">
        <v>2000</v>
      </c>
      <c r="J12" s="249">
        <v>2000</v>
      </c>
    </row>
    <row r="13" spans="2:10" s="212" customFormat="1" ht="12.75" x14ac:dyDescent="0.2">
      <c r="B13" s="248" t="s">
        <v>94</v>
      </c>
      <c r="C13" s="249" t="s">
        <v>750</v>
      </c>
      <c r="D13" s="250" t="s">
        <v>770</v>
      </c>
      <c r="E13" s="249">
        <v>26</v>
      </c>
      <c r="F13" s="249">
        <v>0</v>
      </c>
      <c r="G13" s="249">
        <v>0</v>
      </c>
      <c r="H13" s="249">
        <v>1100</v>
      </c>
      <c r="I13" s="249">
        <v>1100</v>
      </c>
      <c r="J13" s="249">
        <v>1100</v>
      </c>
    </row>
    <row r="14" spans="2:10" s="212" customFormat="1" ht="12.75" x14ac:dyDescent="0.2">
      <c r="B14" s="248" t="s">
        <v>648</v>
      </c>
      <c r="C14" s="249" t="s">
        <v>750</v>
      </c>
      <c r="D14" s="250" t="s">
        <v>771</v>
      </c>
      <c r="E14" s="249">
        <v>2</v>
      </c>
      <c r="F14" s="249">
        <v>0</v>
      </c>
      <c r="G14" s="249">
        <v>0</v>
      </c>
      <c r="H14" s="249">
        <v>0</v>
      </c>
      <c r="I14" s="249">
        <v>0</v>
      </c>
      <c r="J14" s="249">
        <v>1400</v>
      </c>
    </row>
    <row r="15" spans="2:10" s="212" customFormat="1" ht="12.75" x14ac:dyDescent="0.2">
      <c r="B15" s="248" t="s">
        <v>649</v>
      </c>
      <c r="C15" s="249" t="s">
        <v>750</v>
      </c>
      <c r="D15" s="250" t="s">
        <v>772</v>
      </c>
      <c r="E15" s="249">
        <v>13</v>
      </c>
      <c r="F15" s="249">
        <v>0</v>
      </c>
      <c r="G15" s="249">
        <v>0</v>
      </c>
      <c r="H15" s="249">
        <v>0</v>
      </c>
      <c r="I15" s="249">
        <v>1400</v>
      </c>
      <c r="J15" s="249">
        <v>1400</v>
      </c>
    </row>
    <row r="16" spans="2:10" s="212" customFormat="1" ht="12.75" x14ac:dyDescent="0.2">
      <c r="B16" s="248" t="s">
        <v>460</v>
      </c>
      <c r="C16" s="249" t="s">
        <v>751</v>
      </c>
      <c r="D16" s="250" t="s">
        <v>773</v>
      </c>
      <c r="E16" s="249">
        <v>1</v>
      </c>
      <c r="F16" s="249">
        <v>0</v>
      </c>
      <c r="G16" s="249">
        <v>0</v>
      </c>
      <c r="H16" s="249">
        <v>35.799999999999997</v>
      </c>
      <c r="I16" s="249">
        <v>35.799999999999997</v>
      </c>
      <c r="J16" s="249">
        <v>35.799999999999997</v>
      </c>
    </row>
    <row r="17" spans="2:10" s="212" customFormat="1" ht="12.75" x14ac:dyDescent="0.2">
      <c r="B17" s="248" t="s">
        <v>650</v>
      </c>
      <c r="C17" s="249" t="s">
        <v>752</v>
      </c>
      <c r="D17" s="250" t="s">
        <v>774</v>
      </c>
      <c r="E17" s="249">
        <v>10</v>
      </c>
      <c r="F17" s="249">
        <v>0</v>
      </c>
      <c r="G17" s="249">
        <v>99</v>
      </c>
      <c r="H17" s="249">
        <v>99</v>
      </c>
      <c r="I17" s="249">
        <v>99</v>
      </c>
      <c r="J17" s="249">
        <v>99</v>
      </c>
    </row>
    <row r="18" spans="2:10" s="212" customFormat="1" ht="12.75" x14ac:dyDescent="0.2">
      <c r="B18" s="248" t="s">
        <v>461</v>
      </c>
      <c r="C18" s="249" t="s">
        <v>753</v>
      </c>
      <c r="D18" s="250" t="s">
        <v>775</v>
      </c>
      <c r="E18" s="249">
        <v>21</v>
      </c>
      <c r="F18" s="249">
        <v>1610</v>
      </c>
      <c r="G18" s="249">
        <v>1610</v>
      </c>
      <c r="H18" s="249">
        <v>1610</v>
      </c>
      <c r="I18" s="249">
        <v>1610</v>
      </c>
      <c r="J18" s="249">
        <v>1610</v>
      </c>
    </row>
    <row r="19" spans="2:10" s="212" customFormat="1" ht="12.75" x14ac:dyDescent="0.2">
      <c r="B19" s="248" t="s">
        <v>462</v>
      </c>
      <c r="C19" s="249" t="s">
        <v>751</v>
      </c>
      <c r="D19" s="250" t="s">
        <v>776</v>
      </c>
      <c r="E19" s="249">
        <v>7</v>
      </c>
      <c r="F19" s="249">
        <v>43</v>
      </c>
      <c r="G19" s="249">
        <v>43</v>
      </c>
      <c r="H19" s="249">
        <v>43</v>
      </c>
      <c r="I19" s="249">
        <v>43</v>
      </c>
      <c r="J19" s="249">
        <v>43</v>
      </c>
    </row>
    <row r="20" spans="2:10" s="212" customFormat="1" ht="12.75" x14ac:dyDescent="0.2">
      <c r="B20" s="248" t="s">
        <v>463</v>
      </c>
      <c r="C20" s="249" t="s">
        <v>751</v>
      </c>
      <c r="D20" s="250" t="s">
        <v>777</v>
      </c>
      <c r="E20" s="249">
        <v>10</v>
      </c>
      <c r="F20" s="249">
        <v>50</v>
      </c>
      <c r="G20" s="249">
        <v>50</v>
      </c>
      <c r="H20" s="249">
        <v>50</v>
      </c>
      <c r="I20" s="249">
        <v>50</v>
      </c>
      <c r="J20" s="249">
        <v>50</v>
      </c>
    </row>
    <row r="21" spans="2:10" s="212" customFormat="1" ht="12.75" x14ac:dyDescent="0.2">
      <c r="B21" s="248" t="s">
        <v>335</v>
      </c>
      <c r="C21" s="249" t="s">
        <v>754</v>
      </c>
      <c r="D21" s="250" t="s">
        <v>778</v>
      </c>
      <c r="E21" s="249">
        <v>1</v>
      </c>
      <c r="F21" s="249">
        <v>20</v>
      </c>
      <c r="G21" s="249">
        <v>20</v>
      </c>
      <c r="H21" s="249">
        <v>20</v>
      </c>
      <c r="I21" s="249">
        <v>20</v>
      </c>
      <c r="J21" s="249">
        <v>20</v>
      </c>
    </row>
    <row r="22" spans="2:10" s="212" customFormat="1" ht="12.75" x14ac:dyDescent="0.2">
      <c r="B22" s="248" t="s">
        <v>169</v>
      </c>
      <c r="C22" s="249" t="s">
        <v>751</v>
      </c>
      <c r="D22" s="250" t="s">
        <v>779</v>
      </c>
      <c r="E22" s="249">
        <v>11</v>
      </c>
      <c r="F22" s="249">
        <v>140</v>
      </c>
      <c r="G22" s="249">
        <v>140</v>
      </c>
      <c r="H22" s="249">
        <v>140</v>
      </c>
      <c r="I22" s="249">
        <v>140</v>
      </c>
      <c r="J22" s="249">
        <v>140</v>
      </c>
    </row>
    <row r="23" spans="2:10" s="212" customFormat="1" ht="12.75" x14ac:dyDescent="0.2">
      <c r="B23" s="248" t="s">
        <v>464</v>
      </c>
      <c r="C23" s="249" t="s">
        <v>751</v>
      </c>
      <c r="D23" s="250" t="s">
        <v>780</v>
      </c>
      <c r="E23" s="249">
        <v>7</v>
      </c>
      <c r="F23" s="249">
        <v>19.3</v>
      </c>
      <c r="G23" s="249">
        <v>19.3</v>
      </c>
      <c r="H23" s="249">
        <v>19.3</v>
      </c>
      <c r="I23" s="249">
        <v>19.3</v>
      </c>
      <c r="J23" s="249">
        <v>19.3</v>
      </c>
    </row>
    <row r="24" spans="2:10" s="212" customFormat="1" ht="12.75" x14ac:dyDescent="0.2">
      <c r="B24" s="248" t="s">
        <v>337</v>
      </c>
      <c r="C24" s="249" t="s">
        <v>751</v>
      </c>
      <c r="D24" s="250" t="s">
        <v>781</v>
      </c>
      <c r="E24" s="249">
        <v>10</v>
      </c>
      <c r="F24" s="249">
        <v>114</v>
      </c>
      <c r="G24" s="249">
        <v>114</v>
      </c>
      <c r="H24" s="249">
        <v>114</v>
      </c>
      <c r="I24" s="249">
        <v>114</v>
      </c>
      <c r="J24" s="249">
        <v>114</v>
      </c>
    </row>
    <row r="25" spans="2:10" s="212" customFormat="1" ht="12.75" x14ac:dyDescent="0.2">
      <c r="B25" s="248" t="s">
        <v>168</v>
      </c>
      <c r="C25" s="249" t="s">
        <v>751</v>
      </c>
      <c r="D25" s="250" t="s">
        <v>782</v>
      </c>
      <c r="E25" s="249">
        <v>1</v>
      </c>
      <c r="F25" s="249">
        <v>0</v>
      </c>
      <c r="G25" s="249">
        <v>0</v>
      </c>
      <c r="H25" s="249">
        <v>0</v>
      </c>
      <c r="I25" s="249">
        <v>29.5</v>
      </c>
      <c r="J25" s="249">
        <v>29.5</v>
      </c>
    </row>
    <row r="26" spans="2:10" s="212" customFormat="1" ht="12.75" x14ac:dyDescent="0.2">
      <c r="B26" s="248" t="s">
        <v>167</v>
      </c>
      <c r="C26" s="249" t="s">
        <v>751</v>
      </c>
      <c r="D26" s="250" t="s">
        <v>783</v>
      </c>
      <c r="E26" s="249">
        <v>1</v>
      </c>
      <c r="F26" s="249">
        <v>0</v>
      </c>
      <c r="G26" s="249">
        <v>29.9</v>
      </c>
      <c r="H26" s="249">
        <v>29.9</v>
      </c>
      <c r="I26" s="249">
        <v>29.9</v>
      </c>
      <c r="J26" s="249">
        <v>29.9</v>
      </c>
    </row>
    <row r="27" spans="2:10" s="212" customFormat="1" ht="12.75" x14ac:dyDescent="0.2">
      <c r="B27" s="248" t="s">
        <v>338</v>
      </c>
      <c r="C27" s="249" t="s">
        <v>755</v>
      </c>
      <c r="D27" s="250" t="s">
        <v>784</v>
      </c>
      <c r="E27" s="249">
        <v>21</v>
      </c>
      <c r="F27" s="249">
        <v>552</v>
      </c>
      <c r="G27" s="249">
        <v>552</v>
      </c>
      <c r="H27" s="249">
        <v>552</v>
      </c>
      <c r="I27" s="249">
        <v>552</v>
      </c>
      <c r="J27" s="249">
        <v>552</v>
      </c>
    </row>
    <row r="28" spans="2:10" s="212" customFormat="1" ht="12.75" x14ac:dyDescent="0.2">
      <c r="B28" s="248" t="s">
        <v>465</v>
      </c>
      <c r="C28" s="249" t="s">
        <v>756</v>
      </c>
      <c r="D28" s="250" t="s">
        <v>785</v>
      </c>
      <c r="E28" s="249">
        <v>14</v>
      </c>
      <c r="F28" s="249">
        <v>90</v>
      </c>
      <c r="G28" s="249">
        <v>90</v>
      </c>
      <c r="H28" s="249">
        <v>90</v>
      </c>
      <c r="I28" s="249">
        <v>90</v>
      </c>
      <c r="J28" s="249">
        <v>90</v>
      </c>
    </row>
    <row r="29" spans="2:10" s="212" customFormat="1" ht="12.75" x14ac:dyDescent="0.2">
      <c r="B29" s="248" t="s">
        <v>651</v>
      </c>
      <c r="C29" s="249" t="s">
        <v>755</v>
      </c>
      <c r="D29" s="250" t="s">
        <v>775</v>
      </c>
      <c r="E29" s="249">
        <v>21</v>
      </c>
      <c r="F29" s="249">
        <v>142</v>
      </c>
      <c r="G29" s="249">
        <v>142</v>
      </c>
      <c r="H29" s="249">
        <v>142</v>
      </c>
      <c r="I29" s="249">
        <v>142</v>
      </c>
      <c r="J29" s="249">
        <v>142</v>
      </c>
    </row>
    <row r="30" spans="2:10" s="212" customFormat="1" ht="12.75" x14ac:dyDescent="0.2">
      <c r="B30" s="248" t="s">
        <v>166</v>
      </c>
      <c r="C30" s="249" t="s">
        <v>756</v>
      </c>
      <c r="D30" s="250" t="s">
        <v>786</v>
      </c>
      <c r="E30" s="249">
        <v>1</v>
      </c>
      <c r="F30" s="249">
        <v>0</v>
      </c>
      <c r="G30" s="249">
        <v>294</v>
      </c>
      <c r="H30" s="249">
        <v>588</v>
      </c>
      <c r="I30" s="249">
        <v>588</v>
      </c>
      <c r="J30" s="249">
        <v>588</v>
      </c>
    </row>
    <row r="31" spans="2:10" s="212" customFormat="1" ht="12.75" x14ac:dyDescent="0.2">
      <c r="B31" s="248" t="s">
        <v>652</v>
      </c>
      <c r="C31" s="249" t="s">
        <v>751</v>
      </c>
      <c r="D31" s="250" t="s">
        <v>787</v>
      </c>
      <c r="E31" s="249">
        <v>1</v>
      </c>
      <c r="F31" s="249">
        <v>0</v>
      </c>
      <c r="G31" s="249">
        <v>0</v>
      </c>
      <c r="H31" s="249">
        <v>0</v>
      </c>
      <c r="I31" s="249">
        <v>72</v>
      </c>
      <c r="J31" s="249">
        <v>72</v>
      </c>
    </row>
    <row r="32" spans="2:10" s="212" customFormat="1" ht="12.75" x14ac:dyDescent="0.2">
      <c r="B32" s="248" t="s">
        <v>466</v>
      </c>
      <c r="C32" s="249" t="s">
        <v>751</v>
      </c>
      <c r="D32" s="250" t="s">
        <v>788</v>
      </c>
      <c r="E32" s="249">
        <v>7</v>
      </c>
      <c r="F32" s="249">
        <v>0</v>
      </c>
      <c r="G32" s="249">
        <v>0</v>
      </c>
      <c r="H32" s="249">
        <v>0</v>
      </c>
      <c r="I32" s="249">
        <v>50</v>
      </c>
      <c r="J32" s="249">
        <v>50</v>
      </c>
    </row>
    <row r="33" spans="2:10" s="212" customFormat="1" ht="12.75" x14ac:dyDescent="0.2">
      <c r="B33" s="248" t="s">
        <v>165</v>
      </c>
      <c r="C33" s="249" t="s">
        <v>751</v>
      </c>
      <c r="D33" s="250" t="s">
        <v>789</v>
      </c>
      <c r="E33" s="249">
        <v>3</v>
      </c>
      <c r="F33" s="249">
        <v>109</v>
      </c>
      <c r="G33" s="249">
        <v>109</v>
      </c>
      <c r="H33" s="249">
        <v>109</v>
      </c>
      <c r="I33" s="249">
        <v>109</v>
      </c>
      <c r="J33" s="249">
        <v>109</v>
      </c>
    </row>
    <row r="34" spans="2:10" s="212" customFormat="1" ht="12.75" x14ac:dyDescent="0.2">
      <c r="B34" s="248" t="s">
        <v>164</v>
      </c>
      <c r="C34" s="249" t="s">
        <v>751</v>
      </c>
      <c r="D34" s="250" t="s">
        <v>790</v>
      </c>
      <c r="E34" s="249">
        <v>1</v>
      </c>
      <c r="F34" s="249">
        <v>0</v>
      </c>
      <c r="G34" s="249">
        <v>0</v>
      </c>
      <c r="H34" s="249">
        <v>72</v>
      </c>
      <c r="I34" s="249">
        <v>72</v>
      </c>
      <c r="J34" s="249">
        <v>72</v>
      </c>
    </row>
    <row r="35" spans="2:10" s="212" customFormat="1" ht="12.75" x14ac:dyDescent="0.2">
      <c r="B35" s="248" t="s">
        <v>432</v>
      </c>
      <c r="C35" s="249" t="s">
        <v>751</v>
      </c>
      <c r="D35" s="250" t="s">
        <v>791</v>
      </c>
      <c r="E35" s="249">
        <v>3</v>
      </c>
      <c r="F35" s="249">
        <v>108</v>
      </c>
      <c r="G35" s="249">
        <v>108</v>
      </c>
      <c r="H35" s="249">
        <v>108</v>
      </c>
      <c r="I35" s="249">
        <v>108</v>
      </c>
      <c r="J35" s="249">
        <v>108</v>
      </c>
    </row>
    <row r="36" spans="2:10" s="212" customFormat="1" ht="12.75" x14ac:dyDescent="0.2">
      <c r="B36" s="248" t="s">
        <v>163</v>
      </c>
      <c r="C36" s="249" t="s">
        <v>751</v>
      </c>
      <c r="D36" s="250" t="s">
        <v>792</v>
      </c>
      <c r="E36" s="249">
        <v>10</v>
      </c>
      <c r="F36" s="249">
        <v>57.5</v>
      </c>
      <c r="G36" s="249">
        <v>57.5</v>
      </c>
      <c r="H36" s="249">
        <v>57.5</v>
      </c>
      <c r="I36" s="249">
        <v>57.5</v>
      </c>
      <c r="J36" s="249">
        <v>57.5</v>
      </c>
    </row>
    <row r="37" spans="2:10" s="212" customFormat="1" ht="12.75" x14ac:dyDescent="0.2">
      <c r="B37" s="248" t="s">
        <v>467</v>
      </c>
      <c r="C37" s="249" t="s">
        <v>751</v>
      </c>
      <c r="D37" s="250" t="s">
        <v>793</v>
      </c>
      <c r="E37" s="249">
        <v>11</v>
      </c>
      <c r="F37" s="249">
        <v>118</v>
      </c>
      <c r="G37" s="249">
        <v>118</v>
      </c>
      <c r="H37" s="249">
        <v>118</v>
      </c>
      <c r="I37" s="249">
        <v>118</v>
      </c>
      <c r="J37" s="249">
        <v>118</v>
      </c>
    </row>
    <row r="38" spans="2:10" s="212" customFormat="1" ht="12.75" x14ac:dyDescent="0.2">
      <c r="B38" s="248" t="s">
        <v>468</v>
      </c>
      <c r="C38" s="249" t="s">
        <v>751</v>
      </c>
      <c r="D38" s="250" t="s">
        <v>794</v>
      </c>
      <c r="E38" s="249">
        <v>11</v>
      </c>
      <c r="F38" s="249">
        <v>60</v>
      </c>
      <c r="G38" s="249">
        <v>60</v>
      </c>
      <c r="H38" s="249">
        <v>60</v>
      </c>
      <c r="I38" s="249">
        <v>60</v>
      </c>
      <c r="J38" s="249">
        <v>60</v>
      </c>
    </row>
    <row r="39" spans="2:10" s="212" customFormat="1" ht="12.75" x14ac:dyDescent="0.2">
      <c r="B39" s="248" t="s">
        <v>469</v>
      </c>
      <c r="C39" s="249" t="s">
        <v>757</v>
      </c>
      <c r="D39" s="250" t="s">
        <v>795</v>
      </c>
      <c r="E39" s="249">
        <v>9</v>
      </c>
      <c r="F39" s="249">
        <v>120</v>
      </c>
      <c r="G39" s="249">
        <v>120</v>
      </c>
      <c r="H39" s="249">
        <v>120</v>
      </c>
      <c r="I39" s="249">
        <v>120</v>
      </c>
      <c r="J39" s="249">
        <v>120</v>
      </c>
    </row>
    <row r="40" spans="2:10" s="212" customFormat="1" ht="12.75" x14ac:dyDescent="0.2">
      <c r="B40" s="248" t="s">
        <v>653</v>
      </c>
      <c r="C40" s="249" t="s">
        <v>758</v>
      </c>
      <c r="D40" s="250" t="s">
        <v>766</v>
      </c>
      <c r="E40" s="249">
        <v>24</v>
      </c>
      <c r="F40" s="249">
        <v>0</v>
      </c>
      <c r="G40" s="249">
        <v>0</v>
      </c>
      <c r="H40" s="249">
        <v>0</v>
      </c>
      <c r="I40" s="249">
        <v>0</v>
      </c>
      <c r="J40" s="249">
        <v>1670</v>
      </c>
    </row>
    <row r="41" spans="2:10" s="212" customFormat="1" ht="12.75" x14ac:dyDescent="0.2">
      <c r="B41" s="248" t="s">
        <v>162</v>
      </c>
      <c r="C41" s="249" t="s">
        <v>756</v>
      </c>
      <c r="D41" s="250" t="s">
        <v>796</v>
      </c>
      <c r="E41" s="249">
        <v>16</v>
      </c>
      <c r="F41" s="249">
        <v>254</v>
      </c>
      <c r="G41" s="249">
        <v>254</v>
      </c>
      <c r="H41" s="249">
        <v>254</v>
      </c>
      <c r="I41" s="249">
        <v>254</v>
      </c>
      <c r="J41" s="249">
        <v>254</v>
      </c>
    </row>
    <row r="42" spans="2:10" s="212" customFormat="1" ht="12.75" x14ac:dyDescent="0.2">
      <c r="B42" s="248" t="s">
        <v>161</v>
      </c>
      <c r="C42" s="249" t="s">
        <v>755</v>
      </c>
      <c r="D42" s="250" t="s">
        <v>797</v>
      </c>
      <c r="E42" s="249">
        <v>15</v>
      </c>
      <c r="F42" s="249">
        <v>0</v>
      </c>
      <c r="G42" s="249">
        <v>0</v>
      </c>
      <c r="H42" s="249">
        <v>490</v>
      </c>
      <c r="I42" s="249">
        <v>490</v>
      </c>
      <c r="J42" s="249">
        <v>490</v>
      </c>
    </row>
    <row r="43" spans="2:10" s="212" customFormat="1" ht="12.75" x14ac:dyDescent="0.2">
      <c r="B43" s="248" t="s">
        <v>654</v>
      </c>
      <c r="C43" s="249" t="s">
        <v>759</v>
      </c>
      <c r="D43" s="250" t="s">
        <v>798</v>
      </c>
      <c r="E43" s="249">
        <v>1</v>
      </c>
      <c r="F43" s="249">
        <v>0</v>
      </c>
      <c r="G43" s="249">
        <v>0</v>
      </c>
      <c r="H43" s="249">
        <v>0</v>
      </c>
      <c r="I43" s="249">
        <v>0</v>
      </c>
      <c r="J43" s="249">
        <v>30</v>
      </c>
    </row>
    <row r="44" spans="2:10" s="212" customFormat="1" ht="12.75" x14ac:dyDescent="0.2">
      <c r="B44" s="248" t="s">
        <v>160</v>
      </c>
      <c r="C44" s="249" t="s">
        <v>751</v>
      </c>
      <c r="D44" s="250" t="s">
        <v>799</v>
      </c>
      <c r="E44" s="249">
        <v>18</v>
      </c>
      <c r="F44" s="249">
        <v>0</v>
      </c>
      <c r="G44" s="249">
        <v>0</v>
      </c>
      <c r="H44" s="249">
        <v>150</v>
      </c>
      <c r="I44" s="249">
        <v>150</v>
      </c>
      <c r="J44" s="249">
        <v>150</v>
      </c>
    </row>
    <row r="45" spans="2:10" s="212" customFormat="1" ht="12.75" x14ac:dyDescent="0.2">
      <c r="B45" s="248" t="s">
        <v>470</v>
      </c>
      <c r="C45" s="249" t="s">
        <v>751</v>
      </c>
      <c r="D45" s="250" t="s">
        <v>800</v>
      </c>
      <c r="E45" s="249">
        <v>7</v>
      </c>
      <c r="F45" s="249">
        <v>46</v>
      </c>
      <c r="G45" s="249">
        <v>46</v>
      </c>
      <c r="H45" s="249">
        <v>46</v>
      </c>
      <c r="I45" s="249">
        <v>46</v>
      </c>
      <c r="J45" s="249">
        <v>46</v>
      </c>
    </row>
    <row r="46" spans="2:10" s="212" customFormat="1" ht="12.75" x14ac:dyDescent="0.2">
      <c r="B46" s="248" t="s">
        <v>471</v>
      </c>
      <c r="C46" s="249" t="s">
        <v>755</v>
      </c>
      <c r="D46" s="250" t="s">
        <v>801</v>
      </c>
      <c r="E46" s="249">
        <v>16</v>
      </c>
      <c r="F46" s="249">
        <v>910</v>
      </c>
      <c r="G46" s="249">
        <v>910</v>
      </c>
      <c r="H46" s="249">
        <v>910</v>
      </c>
      <c r="I46" s="249">
        <v>910</v>
      </c>
      <c r="J46" s="249">
        <v>910</v>
      </c>
    </row>
    <row r="47" spans="2:10" s="212" customFormat="1" ht="12.75" x14ac:dyDescent="0.2">
      <c r="B47" s="248" t="s">
        <v>472</v>
      </c>
      <c r="C47" s="249" t="s">
        <v>755</v>
      </c>
      <c r="D47" s="250" t="s">
        <v>802</v>
      </c>
      <c r="E47" s="249">
        <v>16</v>
      </c>
      <c r="F47" s="249">
        <v>395</v>
      </c>
      <c r="G47" s="249">
        <v>395</v>
      </c>
      <c r="H47" s="249">
        <v>395</v>
      </c>
      <c r="I47" s="249">
        <v>395</v>
      </c>
      <c r="J47" s="249">
        <v>395</v>
      </c>
    </row>
    <row r="48" spans="2:10" s="212" customFormat="1" ht="12.75" x14ac:dyDescent="0.2">
      <c r="B48" s="248" t="s">
        <v>473</v>
      </c>
      <c r="C48" s="249" t="s">
        <v>754</v>
      </c>
      <c r="D48" s="250" t="s">
        <v>803</v>
      </c>
      <c r="E48" s="249">
        <v>5</v>
      </c>
      <c r="F48" s="249">
        <v>61.2</v>
      </c>
      <c r="G48" s="249">
        <v>61.2</v>
      </c>
      <c r="H48" s="249">
        <v>61.2</v>
      </c>
      <c r="I48" s="249">
        <v>61.2</v>
      </c>
      <c r="J48" s="249">
        <v>61.2</v>
      </c>
    </row>
    <row r="49" spans="2:10" s="212" customFormat="1" ht="12.75" x14ac:dyDescent="0.2">
      <c r="B49" s="248" t="s">
        <v>474</v>
      </c>
      <c r="C49" s="249" t="s">
        <v>751</v>
      </c>
      <c r="D49" s="250" t="s">
        <v>804</v>
      </c>
      <c r="E49" s="249">
        <v>11</v>
      </c>
      <c r="F49" s="249">
        <v>374.5</v>
      </c>
      <c r="G49" s="249">
        <v>374.5</v>
      </c>
      <c r="H49" s="249">
        <v>374.5</v>
      </c>
      <c r="I49" s="249">
        <v>374.5</v>
      </c>
      <c r="J49" s="249">
        <v>374.5</v>
      </c>
    </row>
    <row r="50" spans="2:10" s="212" customFormat="1" ht="12.75" x14ac:dyDescent="0.2">
      <c r="B50" s="248" t="s">
        <v>475</v>
      </c>
      <c r="C50" s="249" t="s">
        <v>751</v>
      </c>
      <c r="D50" s="250" t="s">
        <v>805</v>
      </c>
      <c r="E50" s="249">
        <v>11</v>
      </c>
      <c r="F50" s="249">
        <v>128.80000000000001</v>
      </c>
      <c r="G50" s="249">
        <v>128.80000000000001</v>
      </c>
      <c r="H50" s="249">
        <v>128.80000000000001</v>
      </c>
      <c r="I50" s="249">
        <v>128.80000000000001</v>
      </c>
      <c r="J50" s="249">
        <v>128.80000000000001</v>
      </c>
    </row>
    <row r="51" spans="2:10" s="212" customFormat="1" ht="12.75" x14ac:dyDescent="0.2">
      <c r="B51" s="248" t="s">
        <v>655</v>
      </c>
      <c r="C51" s="249" t="s">
        <v>756</v>
      </c>
      <c r="D51" s="250" t="s">
        <v>806</v>
      </c>
      <c r="E51" s="249">
        <v>19</v>
      </c>
      <c r="F51" s="249">
        <v>0</v>
      </c>
      <c r="G51" s="249">
        <v>0</v>
      </c>
      <c r="H51" s="249">
        <v>0</v>
      </c>
      <c r="I51" s="249">
        <v>0</v>
      </c>
      <c r="J51" s="249">
        <v>1000</v>
      </c>
    </row>
    <row r="52" spans="2:10" s="212" customFormat="1" ht="12.75" x14ac:dyDescent="0.2">
      <c r="B52" s="248" t="s">
        <v>476</v>
      </c>
      <c r="C52" s="249" t="s">
        <v>755</v>
      </c>
      <c r="D52" s="250" t="s">
        <v>767</v>
      </c>
      <c r="E52" s="249">
        <v>16</v>
      </c>
      <c r="F52" s="249">
        <v>1380</v>
      </c>
      <c r="G52" s="249">
        <v>1380</v>
      </c>
      <c r="H52" s="249">
        <v>1380</v>
      </c>
      <c r="I52" s="249">
        <v>1380</v>
      </c>
      <c r="J52" s="249">
        <v>1380</v>
      </c>
    </row>
    <row r="53" spans="2:10" s="212" customFormat="1" ht="12.75" x14ac:dyDescent="0.2">
      <c r="B53" s="248" t="s">
        <v>477</v>
      </c>
      <c r="C53" s="249" t="s">
        <v>755</v>
      </c>
      <c r="D53" s="250" t="s">
        <v>807</v>
      </c>
      <c r="E53" s="249">
        <v>18</v>
      </c>
      <c r="F53" s="249">
        <v>401</v>
      </c>
      <c r="G53" s="249">
        <v>401</v>
      </c>
      <c r="H53" s="249">
        <v>401</v>
      </c>
      <c r="I53" s="249">
        <v>401</v>
      </c>
      <c r="J53" s="249">
        <v>401</v>
      </c>
    </row>
    <row r="54" spans="2:10" s="212" customFormat="1" ht="12.75" x14ac:dyDescent="0.2">
      <c r="B54" s="248" t="s">
        <v>436</v>
      </c>
      <c r="C54" s="249" t="s">
        <v>751</v>
      </c>
      <c r="D54" s="250" t="s">
        <v>808</v>
      </c>
      <c r="E54" s="249">
        <v>1</v>
      </c>
      <c r="F54" s="249">
        <v>69</v>
      </c>
      <c r="G54" s="249">
        <v>69</v>
      </c>
      <c r="H54" s="249">
        <v>69</v>
      </c>
      <c r="I54" s="249">
        <v>69</v>
      </c>
      <c r="J54" s="249">
        <v>69</v>
      </c>
    </row>
    <row r="55" spans="2:10" s="212" customFormat="1" ht="12.75" x14ac:dyDescent="0.2">
      <c r="B55" s="248" t="s">
        <v>159</v>
      </c>
      <c r="C55" s="249" t="s">
        <v>751</v>
      </c>
      <c r="D55" s="250" t="s">
        <v>809</v>
      </c>
      <c r="E55" s="249">
        <v>1</v>
      </c>
      <c r="F55" s="249">
        <v>47.5</v>
      </c>
      <c r="G55" s="249">
        <v>47.5</v>
      </c>
      <c r="H55" s="249">
        <v>47.5</v>
      </c>
      <c r="I55" s="249">
        <v>47.5</v>
      </c>
      <c r="J55" s="249">
        <v>47.5</v>
      </c>
    </row>
    <row r="56" spans="2:10" s="212" customFormat="1" ht="12.75" x14ac:dyDescent="0.2">
      <c r="B56" s="248" t="s">
        <v>158</v>
      </c>
      <c r="C56" s="249" t="s">
        <v>755</v>
      </c>
      <c r="D56" s="250" t="s">
        <v>810</v>
      </c>
      <c r="E56" s="249">
        <v>24</v>
      </c>
      <c r="F56" s="249">
        <v>800</v>
      </c>
      <c r="G56" s="249">
        <v>704</v>
      </c>
      <c r="H56" s="249">
        <v>704</v>
      </c>
      <c r="I56" s="249">
        <v>704</v>
      </c>
      <c r="J56" s="249">
        <v>704</v>
      </c>
    </row>
    <row r="57" spans="2:10" s="212" customFormat="1" ht="12.75" x14ac:dyDescent="0.2">
      <c r="B57" s="248" t="s">
        <v>478</v>
      </c>
      <c r="C57" s="249" t="s">
        <v>753</v>
      </c>
      <c r="D57" s="250" t="s">
        <v>802</v>
      </c>
      <c r="E57" s="249">
        <v>16</v>
      </c>
      <c r="F57" s="249">
        <v>2000</v>
      </c>
      <c r="G57" s="249">
        <v>2000</v>
      </c>
      <c r="H57" s="249">
        <v>2000</v>
      </c>
      <c r="I57" s="249">
        <v>2000</v>
      </c>
      <c r="J57" s="249">
        <v>2000</v>
      </c>
    </row>
    <row r="58" spans="2:10" s="212" customFormat="1" ht="12.75" x14ac:dyDescent="0.2">
      <c r="B58" s="248" t="s">
        <v>479</v>
      </c>
      <c r="C58" s="249" t="s">
        <v>751</v>
      </c>
      <c r="D58" s="250" t="s">
        <v>811</v>
      </c>
      <c r="E58" s="249">
        <v>7</v>
      </c>
      <c r="F58" s="249">
        <v>20.5</v>
      </c>
      <c r="G58" s="249">
        <v>20.5</v>
      </c>
      <c r="H58" s="249">
        <v>20.5</v>
      </c>
      <c r="I58" s="249">
        <v>20.5</v>
      </c>
      <c r="J58" s="249">
        <v>20.5</v>
      </c>
    </row>
    <row r="59" spans="2:10" s="212" customFormat="1" ht="12.75" x14ac:dyDescent="0.2">
      <c r="B59" s="248" t="s">
        <v>480</v>
      </c>
      <c r="C59" s="249" t="s">
        <v>751</v>
      </c>
      <c r="D59" s="250" t="s">
        <v>812</v>
      </c>
      <c r="E59" s="249">
        <v>1</v>
      </c>
      <c r="F59" s="249">
        <v>0</v>
      </c>
      <c r="G59" s="249">
        <v>0</v>
      </c>
      <c r="H59" s="249">
        <v>0</v>
      </c>
      <c r="I59" s="249">
        <v>72.599999999999994</v>
      </c>
      <c r="J59" s="249">
        <v>72.599999999999994</v>
      </c>
    </row>
    <row r="60" spans="2:10" s="212" customFormat="1" ht="12.75" x14ac:dyDescent="0.2">
      <c r="B60" s="248" t="s">
        <v>481</v>
      </c>
      <c r="C60" s="249" t="s">
        <v>751</v>
      </c>
      <c r="D60" s="250" t="s">
        <v>805</v>
      </c>
      <c r="E60" s="249">
        <v>11</v>
      </c>
      <c r="F60" s="249">
        <v>18.399999999999999</v>
      </c>
      <c r="G60" s="249">
        <v>18.399999999999999</v>
      </c>
      <c r="H60" s="249">
        <v>18.399999999999999</v>
      </c>
      <c r="I60" s="249">
        <v>18.399999999999999</v>
      </c>
      <c r="J60" s="249">
        <v>18.399999999999999</v>
      </c>
    </row>
    <row r="61" spans="2:10" s="212" customFormat="1" ht="12.75" x14ac:dyDescent="0.2">
      <c r="B61" s="248" t="s">
        <v>157</v>
      </c>
      <c r="C61" s="249" t="s">
        <v>751</v>
      </c>
      <c r="D61" s="250" t="s">
        <v>813</v>
      </c>
      <c r="E61" s="249">
        <v>5</v>
      </c>
      <c r="F61" s="249">
        <v>0</v>
      </c>
      <c r="G61" s="249">
        <v>0</v>
      </c>
      <c r="H61" s="249">
        <v>0</v>
      </c>
      <c r="I61" s="249">
        <v>0</v>
      </c>
      <c r="J61" s="249">
        <v>99</v>
      </c>
    </row>
    <row r="62" spans="2:10" s="212" customFormat="1" ht="12.75" x14ac:dyDescent="0.2">
      <c r="B62" s="248" t="s">
        <v>482</v>
      </c>
      <c r="C62" s="249" t="s">
        <v>751</v>
      </c>
      <c r="D62" s="250" t="s">
        <v>814</v>
      </c>
      <c r="E62" s="249">
        <v>12</v>
      </c>
      <c r="F62" s="249">
        <v>0</v>
      </c>
      <c r="G62" s="249">
        <v>46</v>
      </c>
      <c r="H62" s="249">
        <v>46</v>
      </c>
      <c r="I62" s="249">
        <v>46</v>
      </c>
      <c r="J62" s="249">
        <v>46</v>
      </c>
    </row>
    <row r="63" spans="2:10" s="212" customFormat="1" ht="12.75" x14ac:dyDescent="0.2">
      <c r="B63" s="248" t="s">
        <v>346</v>
      </c>
      <c r="C63" s="249" t="s">
        <v>760</v>
      </c>
      <c r="D63" s="250" t="s">
        <v>815</v>
      </c>
      <c r="E63" s="249">
        <v>8</v>
      </c>
      <c r="F63" s="249">
        <v>440</v>
      </c>
      <c r="G63" s="249">
        <v>440</v>
      </c>
      <c r="H63" s="249">
        <v>440</v>
      </c>
      <c r="I63" s="249">
        <v>440</v>
      </c>
      <c r="J63" s="249">
        <v>440</v>
      </c>
    </row>
    <row r="64" spans="2:10" s="212" customFormat="1" ht="12.75" x14ac:dyDescent="0.2">
      <c r="B64" s="248" t="s">
        <v>656</v>
      </c>
      <c r="C64" s="249" t="s">
        <v>751</v>
      </c>
      <c r="D64" s="250" t="s">
        <v>816</v>
      </c>
      <c r="E64" s="249">
        <v>11</v>
      </c>
      <c r="F64" s="249">
        <v>138</v>
      </c>
      <c r="G64" s="249">
        <v>138</v>
      </c>
      <c r="H64" s="249">
        <v>138</v>
      </c>
      <c r="I64" s="249">
        <v>138</v>
      </c>
      <c r="J64" s="249">
        <v>138</v>
      </c>
    </row>
    <row r="65" spans="2:10" s="212" customFormat="1" ht="12.75" x14ac:dyDescent="0.2">
      <c r="B65" s="248" t="s">
        <v>657</v>
      </c>
      <c r="C65" s="249" t="s">
        <v>751</v>
      </c>
      <c r="D65" s="250" t="s">
        <v>816</v>
      </c>
      <c r="E65" s="249">
        <v>11</v>
      </c>
      <c r="F65" s="249">
        <v>62</v>
      </c>
      <c r="G65" s="249">
        <v>13.8</v>
      </c>
      <c r="H65" s="249">
        <v>13.8</v>
      </c>
      <c r="I65" s="249">
        <v>62</v>
      </c>
      <c r="J65" s="249">
        <v>62</v>
      </c>
    </row>
    <row r="66" spans="2:10" s="212" customFormat="1" ht="12.75" x14ac:dyDescent="0.2">
      <c r="B66" s="248" t="s">
        <v>348</v>
      </c>
      <c r="C66" s="249" t="s">
        <v>754</v>
      </c>
      <c r="D66" s="250" t="s">
        <v>817</v>
      </c>
      <c r="E66" s="249">
        <v>1</v>
      </c>
      <c r="F66" s="249">
        <v>19.100000000000001</v>
      </c>
      <c r="G66" s="249">
        <v>19.100000000000001</v>
      </c>
      <c r="H66" s="249">
        <v>19.100000000000001</v>
      </c>
      <c r="I66" s="249">
        <v>19.100000000000001</v>
      </c>
      <c r="J66" s="249">
        <v>19.100000000000001</v>
      </c>
    </row>
    <row r="67" spans="2:10" s="212" customFormat="1" ht="12.75" x14ac:dyDescent="0.2">
      <c r="B67" s="248" t="s">
        <v>156</v>
      </c>
      <c r="C67" s="249" t="s">
        <v>751</v>
      </c>
      <c r="D67" s="250" t="s">
        <v>818</v>
      </c>
      <c r="E67" s="249">
        <v>11</v>
      </c>
      <c r="F67" s="249">
        <v>0</v>
      </c>
      <c r="G67" s="249">
        <v>0</v>
      </c>
      <c r="H67" s="249">
        <v>50</v>
      </c>
      <c r="I67" s="249">
        <v>50</v>
      </c>
      <c r="J67" s="249">
        <v>50</v>
      </c>
    </row>
    <row r="68" spans="2:10" s="212" customFormat="1" ht="12.75" x14ac:dyDescent="0.2">
      <c r="B68" s="248" t="s">
        <v>658</v>
      </c>
      <c r="C68" s="249" t="s">
        <v>751</v>
      </c>
      <c r="D68" s="250" t="s">
        <v>819</v>
      </c>
      <c r="E68" s="249">
        <v>0</v>
      </c>
      <c r="F68" s="249">
        <v>0</v>
      </c>
      <c r="G68" s="249">
        <v>0</v>
      </c>
      <c r="H68" s="249">
        <v>0</v>
      </c>
      <c r="I68" s="249">
        <v>0</v>
      </c>
      <c r="J68" s="249">
        <v>45</v>
      </c>
    </row>
    <row r="69" spans="2:10" s="212" customFormat="1" ht="12.75" x14ac:dyDescent="0.2">
      <c r="B69" s="248" t="s">
        <v>483</v>
      </c>
      <c r="C69" s="249" t="s">
        <v>755</v>
      </c>
      <c r="D69" s="250" t="s">
        <v>820</v>
      </c>
      <c r="E69" s="249">
        <v>24</v>
      </c>
      <c r="F69" s="249">
        <v>805</v>
      </c>
      <c r="G69" s="249">
        <v>805</v>
      </c>
      <c r="H69" s="249">
        <v>805</v>
      </c>
      <c r="I69" s="249">
        <v>805</v>
      </c>
      <c r="J69" s="249">
        <v>805</v>
      </c>
    </row>
    <row r="70" spans="2:10" s="212" customFormat="1" ht="12.75" x14ac:dyDescent="0.2">
      <c r="B70" s="248" t="s">
        <v>155</v>
      </c>
      <c r="C70" s="249" t="s">
        <v>755</v>
      </c>
      <c r="D70" s="250" t="s">
        <v>820</v>
      </c>
      <c r="E70" s="249">
        <v>24</v>
      </c>
      <c r="F70" s="249">
        <v>0</v>
      </c>
      <c r="G70" s="249">
        <v>0</v>
      </c>
      <c r="H70" s="249">
        <v>1800</v>
      </c>
      <c r="I70" s="249">
        <v>1800</v>
      </c>
      <c r="J70" s="249">
        <v>1800</v>
      </c>
    </row>
    <row r="71" spans="2:10" s="212" customFormat="1" ht="12.75" x14ac:dyDescent="0.2">
      <c r="B71" s="248" t="s">
        <v>349</v>
      </c>
      <c r="C71" s="249" t="s">
        <v>754</v>
      </c>
      <c r="D71" s="250" t="s">
        <v>821</v>
      </c>
      <c r="E71" s="249">
        <v>1</v>
      </c>
      <c r="F71" s="249">
        <v>38</v>
      </c>
      <c r="G71" s="249">
        <v>38</v>
      </c>
      <c r="H71" s="249">
        <v>38</v>
      </c>
      <c r="I71" s="249">
        <v>38</v>
      </c>
      <c r="J71" s="249">
        <v>38</v>
      </c>
    </row>
    <row r="72" spans="2:10" s="212" customFormat="1" ht="12.75" x14ac:dyDescent="0.2">
      <c r="B72" s="248" t="s">
        <v>484</v>
      </c>
      <c r="C72" s="249" t="s">
        <v>755</v>
      </c>
      <c r="D72" s="250" t="s">
        <v>767</v>
      </c>
      <c r="E72" s="249">
        <v>16</v>
      </c>
      <c r="F72" s="249">
        <v>1</v>
      </c>
      <c r="G72" s="249">
        <v>1</v>
      </c>
      <c r="H72" s="249">
        <v>1</v>
      </c>
      <c r="I72" s="249">
        <v>1</v>
      </c>
      <c r="J72" s="249">
        <v>1</v>
      </c>
    </row>
    <row r="73" spans="2:10" s="212" customFormat="1" ht="12.75" x14ac:dyDescent="0.2">
      <c r="B73" s="248" t="s">
        <v>485</v>
      </c>
      <c r="C73" s="249" t="s">
        <v>751</v>
      </c>
      <c r="D73" s="250" t="s">
        <v>822</v>
      </c>
      <c r="E73" s="249">
        <v>10</v>
      </c>
      <c r="F73" s="249">
        <v>69</v>
      </c>
      <c r="G73" s="249">
        <v>69</v>
      </c>
      <c r="H73" s="249">
        <v>69</v>
      </c>
      <c r="I73" s="249">
        <v>69</v>
      </c>
      <c r="J73" s="249">
        <v>69</v>
      </c>
    </row>
    <row r="74" spans="2:10" s="212" customFormat="1" ht="12.75" x14ac:dyDescent="0.2">
      <c r="B74" s="248" t="s">
        <v>486</v>
      </c>
      <c r="C74" s="249" t="s">
        <v>755</v>
      </c>
      <c r="D74" s="250" t="s">
        <v>823</v>
      </c>
      <c r="E74" s="249">
        <v>25</v>
      </c>
      <c r="F74" s="249">
        <v>1550</v>
      </c>
      <c r="G74" s="249">
        <v>1550</v>
      </c>
      <c r="H74" s="249">
        <v>1550</v>
      </c>
      <c r="I74" s="249">
        <v>1550</v>
      </c>
      <c r="J74" s="249">
        <v>1550</v>
      </c>
    </row>
    <row r="75" spans="2:10" s="212" customFormat="1" ht="12.75" x14ac:dyDescent="0.2">
      <c r="B75" s="248" t="s">
        <v>352</v>
      </c>
      <c r="C75" s="249" t="s">
        <v>760</v>
      </c>
      <c r="D75" s="250" t="s">
        <v>824</v>
      </c>
      <c r="E75" s="249">
        <v>19</v>
      </c>
      <c r="F75" s="249">
        <v>1644</v>
      </c>
      <c r="G75" s="249">
        <v>1644</v>
      </c>
      <c r="H75" s="249">
        <v>1644</v>
      </c>
      <c r="I75" s="249">
        <v>1644</v>
      </c>
      <c r="J75" s="249">
        <v>1644</v>
      </c>
    </row>
    <row r="76" spans="2:10" s="212" customFormat="1" ht="12.75" x14ac:dyDescent="0.2">
      <c r="B76" s="248" t="s">
        <v>154</v>
      </c>
      <c r="C76" s="249" t="s">
        <v>756</v>
      </c>
      <c r="D76" s="250" t="s">
        <v>825</v>
      </c>
      <c r="E76" s="249">
        <v>15</v>
      </c>
      <c r="F76" s="249">
        <v>0</v>
      </c>
      <c r="G76" s="249">
        <v>0</v>
      </c>
      <c r="H76" s="249">
        <v>0</v>
      </c>
      <c r="I76" s="249">
        <v>0</v>
      </c>
      <c r="J76" s="249">
        <v>500</v>
      </c>
    </row>
    <row r="77" spans="2:10" s="212" customFormat="1" ht="12.75" x14ac:dyDescent="0.2">
      <c r="B77" s="248" t="s">
        <v>153</v>
      </c>
      <c r="C77" s="249" t="s">
        <v>756</v>
      </c>
      <c r="D77" s="250" t="s">
        <v>826</v>
      </c>
      <c r="E77" s="249">
        <v>15</v>
      </c>
      <c r="F77" s="249">
        <v>0</v>
      </c>
      <c r="G77" s="249">
        <v>0</v>
      </c>
      <c r="H77" s="249">
        <v>0</v>
      </c>
      <c r="I77" s="249">
        <v>500</v>
      </c>
      <c r="J77" s="249">
        <v>1000</v>
      </c>
    </row>
    <row r="78" spans="2:10" s="212" customFormat="1" ht="12.75" x14ac:dyDescent="0.2">
      <c r="B78" s="248" t="s">
        <v>152</v>
      </c>
      <c r="C78" s="249" t="s">
        <v>756</v>
      </c>
      <c r="D78" s="250" t="s">
        <v>825</v>
      </c>
      <c r="E78" s="249">
        <v>15</v>
      </c>
      <c r="F78" s="249">
        <v>0</v>
      </c>
      <c r="G78" s="249">
        <v>0</v>
      </c>
      <c r="H78" s="249">
        <v>0</v>
      </c>
      <c r="I78" s="249">
        <v>0</v>
      </c>
      <c r="J78" s="249">
        <v>500</v>
      </c>
    </row>
    <row r="79" spans="2:10" s="212" customFormat="1" ht="12.75" x14ac:dyDescent="0.2">
      <c r="B79" s="248" t="s">
        <v>151</v>
      </c>
      <c r="C79" s="249" t="s">
        <v>751</v>
      </c>
      <c r="D79" s="250" t="s">
        <v>827</v>
      </c>
      <c r="E79" s="249">
        <v>1</v>
      </c>
      <c r="F79" s="249">
        <v>0</v>
      </c>
      <c r="G79" s="249">
        <v>220</v>
      </c>
      <c r="H79" s="249">
        <v>220</v>
      </c>
      <c r="I79" s="249">
        <v>220</v>
      </c>
      <c r="J79" s="249">
        <v>220</v>
      </c>
    </row>
    <row r="80" spans="2:10" s="212" customFormat="1" ht="12.75" x14ac:dyDescent="0.2">
      <c r="B80" s="248" t="s">
        <v>659</v>
      </c>
      <c r="C80" s="249" t="s">
        <v>751</v>
      </c>
      <c r="D80" s="250" t="s">
        <v>828</v>
      </c>
      <c r="E80" s="249">
        <v>11</v>
      </c>
      <c r="F80" s="249">
        <v>0</v>
      </c>
      <c r="G80" s="249">
        <v>0</v>
      </c>
      <c r="H80" s="249">
        <v>0</v>
      </c>
      <c r="I80" s="249">
        <v>0</v>
      </c>
      <c r="J80" s="249">
        <v>45</v>
      </c>
    </row>
    <row r="81" spans="2:10" s="212" customFormat="1" ht="12.75" x14ac:dyDescent="0.2">
      <c r="B81" s="248" t="s">
        <v>660</v>
      </c>
      <c r="C81" s="249" t="s">
        <v>761</v>
      </c>
      <c r="D81" s="250" t="s">
        <v>829</v>
      </c>
      <c r="E81" s="249">
        <v>15</v>
      </c>
      <c r="F81" s="249">
        <v>1905</v>
      </c>
      <c r="G81" s="249">
        <v>1905</v>
      </c>
      <c r="H81" s="249">
        <v>1905</v>
      </c>
      <c r="I81" s="249">
        <v>1905</v>
      </c>
      <c r="J81" s="249">
        <v>1905</v>
      </c>
    </row>
    <row r="82" spans="2:10" s="212" customFormat="1" ht="12.75" x14ac:dyDescent="0.2">
      <c r="B82" s="248" t="s">
        <v>661</v>
      </c>
      <c r="C82" s="249" t="s">
        <v>753</v>
      </c>
      <c r="D82" s="250" t="s">
        <v>829</v>
      </c>
      <c r="E82" s="249">
        <v>15</v>
      </c>
      <c r="F82" s="249">
        <v>2001</v>
      </c>
      <c r="G82" s="249">
        <v>2001</v>
      </c>
      <c r="H82" s="249">
        <v>2001</v>
      </c>
      <c r="I82" s="249">
        <v>2001</v>
      </c>
      <c r="J82" s="249">
        <v>2001</v>
      </c>
    </row>
    <row r="83" spans="2:10" s="212" customFormat="1" ht="12.75" x14ac:dyDescent="0.2">
      <c r="B83" s="248" t="s">
        <v>150</v>
      </c>
      <c r="C83" s="249" t="s">
        <v>751</v>
      </c>
      <c r="D83" s="250" t="s">
        <v>830</v>
      </c>
      <c r="E83" s="249">
        <v>5</v>
      </c>
      <c r="F83" s="249">
        <v>0</v>
      </c>
      <c r="G83" s="249">
        <v>0</v>
      </c>
      <c r="H83" s="249">
        <v>0</v>
      </c>
      <c r="I83" s="249">
        <v>46.2</v>
      </c>
      <c r="J83" s="249">
        <v>46.2</v>
      </c>
    </row>
    <row r="84" spans="2:10" s="212" customFormat="1" ht="12.75" x14ac:dyDescent="0.2">
      <c r="B84" s="248" t="s">
        <v>149</v>
      </c>
      <c r="C84" s="249" t="s">
        <v>756</v>
      </c>
      <c r="D84" s="250" t="s">
        <v>831</v>
      </c>
      <c r="E84" s="249">
        <v>17</v>
      </c>
      <c r="F84" s="249">
        <v>400</v>
      </c>
      <c r="G84" s="249">
        <v>400</v>
      </c>
      <c r="H84" s="249">
        <v>400</v>
      </c>
      <c r="I84" s="249">
        <v>400</v>
      </c>
      <c r="J84" s="249">
        <v>400</v>
      </c>
    </row>
    <row r="85" spans="2:10" s="212" customFormat="1" ht="12.75" x14ac:dyDescent="0.2">
      <c r="B85" s="248" t="s">
        <v>487</v>
      </c>
      <c r="C85" s="249" t="s">
        <v>758</v>
      </c>
      <c r="D85" s="250" t="s">
        <v>832</v>
      </c>
      <c r="E85" s="249">
        <v>24</v>
      </c>
      <c r="F85" s="249">
        <v>1091</v>
      </c>
      <c r="G85" s="249">
        <v>1091</v>
      </c>
      <c r="H85" s="249">
        <v>1091</v>
      </c>
      <c r="I85" s="249">
        <v>1091</v>
      </c>
      <c r="J85" s="249">
        <v>1091</v>
      </c>
    </row>
    <row r="86" spans="2:10" s="212" customFormat="1" ht="12.75" x14ac:dyDescent="0.2">
      <c r="B86" s="248" t="s">
        <v>354</v>
      </c>
      <c r="C86" s="249" t="s">
        <v>751</v>
      </c>
      <c r="D86" s="250" t="s">
        <v>833</v>
      </c>
      <c r="E86" s="249">
        <v>11</v>
      </c>
      <c r="F86" s="249">
        <v>29.75</v>
      </c>
      <c r="G86" s="249">
        <v>29.75</v>
      </c>
      <c r="H86" s="249">
        <v>29.75</v>
      </c>
      <c r="I86" s="249">
        <v>29.75</v>
      </c>
      <c r="J86" s="249">
        <v>29.75</v>
      </c>
    </row>
    <row r="87" spans="2:10" s="212" customFormat="1" ht="12.75" x14ac:dyDescent="0.2">
      <c r="B87" s="248" t="s">
        <v>488</v>
      </c>
      <c r="C87" s="249" t="s">
        <v>751</v>
      </c>
      <c r="D87" s="250" t="s">
        <v>834</v>
      </c>
      <c r="E87" s="249">
        <v>1</v>
      </c>
      <c r="F87" s="249">
        <v>94</v>
      </c>
      <c r="G87" s="249">
        <v>94</v>
      </c>
      <c r="H87" s="249">
        <v>94</v>
      </c>
      <c r="I87" s="249">
        <v>94</v>
      </c>
      <c r="J87" s="249">
        <v>94</v>
      </c>
    </row>
    <row r="88" spans="2:10" s="212" customFormat="1" ht="12.75" x14ac:dyDescent="0.2">
      <c r="B88" s="248" t="s">
        <v>662</v>
      </c>
      <c r="C88" s="249" t="s">
        <v>756</v>
      </c>
      <c r="D88" s="250" t="s">
        <v>835</v>
      </c>
      <c r="E88" s="249">
        <v>18</v>
      </c>
      <c r="F88" s="249">
        <v>0</v>
      </c>
      <c r="G88" s="249">
        <v>0</v>
      </c>
      <c r="H88" s="249">
        <v>0</v>
      </c>
      <c r="I88" s="249">
        <v>0</v>
      </c>
      <c r="J88" s="249">
        <v>1200</v>
      </c>
    </row>
    <row r="89" spans="2:10" s="212" customFormat="1" ht="12.75" x14ac:dyDescent="0.2">
      <c r="B89" s="248" t="s">
        <v>663</v>
      </c>
      <c r="C89" s="249" t="s">
        <v>756</v>
      </c>
      <c r="D89" s="250" t="s">
        <v>835</v>
      </c>
      <c r="E89" s="249">
        <v>18</v>
      </c>
      <c r="F89" s="249">
        <v>0</v>
      </c>
      <c r="G89" s="249">
        <v>129</v>
      </c>
      <c r="H89" s="249">
        <v>680</v>
      </c>
      <c r="I89" s="249">
        <v>680</v>
      </c>
      <c r="J89" s="249">
        <v>680</v>
      </c>
    </row>
    <row r="90" spans="2:10" s="212" customFormat="1" ht="12.75" x14ac:dyDescent="0.2">
      <c r="B90" s="248" t="s">
        <v>664</v>
      </c>
      <c r="C90" s="249" t="s">
        <v>756</v>
      </c>
      <c r="D90" s="250" t="s">
        <v>835</v>
      </c>
      <c r="E90" s="249">
        <v>18</v>
      </c>
      <c r="F90" s="249">
        <v>0</v>
      </c>
      <c r="G90" s="249">
        <v>0</v>
      </c>
      <c r="H90" s="249">
        <v>0</v>
      </c>
      <c r="I90" s="249">
        <v>520</v>
      </c>
      <c r="J90" s="249">
        <v>520</v>
      </c>
    </row>
    <row r="91" spans="2:10" s="212" customFormat="1" ht="12.75" x14ac:dyDescent="0.2">
      <c r="B91" s="248" t="s">
        <v>489</v>
      </c>
      <c r="C91" s="249" t="s">
        <v>751</v>
      </c>
      <c r="D91" s="250" t="s">
        <v>836</v>
      </c>
      <c r="E91" s="249">
        <v>4</v>
      </c>
      <c r="F91" s="249">
        <v>41.4</v>
      </c>
      <c r="G91" s="249">
        <v>41.4</v>
      </c>
      <c r="H91" s="249">
        <v>41.4</v>
      </c>
      <c r="I91" s="249">
        <v>41.4</v>
      </c>
      <c r="J91" s="249">
        <v>41.4</v>
      </c>
    </row>
    <row r="92" spans="2:10" s="212" customFormat="1" ht="12.75" x14ac:dyDescent="0.2">
      <c r="B92" s="248" t="s">
        <v>490</v>
      </c>
      <c r="C92" s="249" t="s">
        <v>755</v>
      </c>
      <c r="D92" s="250" t="s">
        <v>837</v>
      </c>
      <c r="E92" s="249">
        <v>24</v>
      </c>
      <c r="F92" s="249">
        <v>408</v>
      </c>
      <c r="G92" s="249">
        <v>408</v>
      </c>
      <c r="H92" s="249">
        <v>408</v>
      </c>
      <c r="I92" s="249">
        <v>408</v>
      </c>
      <c r="J92" s="249">
        <v>408</v>
      </c>
    </row>
    <row r="93" spans="2:10" s="212" customFormat="1" ht="12.75" x14ac:dyDescent="0.2">
      <c r="B93" s="248" t="s">
        <v>665</v>
      </c>
      <c r="C93" s="249" t="s">
        <v>751</v>
      </c>
      <c r="D93" s="250" t="s">
        <v>838</v>
      </c>
      <c r="E93" s="249">
        <v>0</v>
      </c>
      <c r="F93" s="249">
        <v>0</v>
      </c>
      <c r="G93" s="249">
        <v>0</v>
      </c>
      <c r="H93" s="249">
        <v>0</v>
      </c>
      <c r="I93" s="249">
        <v>69</v>
      </c>
      <c r="J93" s="249">
        <v>69</v>
      </c>
    </row>
    <row r="94" spans="2:10" s="212" customFormat="1" ht="12.75" x14ac:dyDescent="0.2">
      <c r="B94" s="248" t="s">
        <v>491</v>
      </c>
      <c r="C94" s="249" t="s">
        <v>754</v>
      </c>
      <c r="D94" s="250" t="s">
        <v>839</v>
      </c>
      <c r="E94" s="249">
        <v>5</v>
      </c>
      <c r="F94" s="249">
        <v>75</v>
      </c>
      <c r="G94" s="249">
        <v>75</v>
      </c>
      <c r="H94" s="249">
        <v>75</v>
      </c>
      <c r="I94" s="249">
        <v>75</v>
      </c>
      <c r="J94" s="249">
        <v>75</v>
      </c>
    </row>
    <row r="95" spans="2:10" s="212" customFormat="1" ht="12.75" x14ac:dyDescent="0.2">
      <c r="B95" s="248" t="s">
        <v>117</v>
      </c>
      <c r="C95" s="249" t="s">
        <v>751</v>
      </c>
      <c r="D95" s="250" t="s">
        <v>814</v>
      </c>
      <c r="E95" s="249">
        <v>12</v>
      </c>
      <c r="F95" s="249">
        <v>39</v>
      </c>
      <c r="G95" s="249">
        <v>39</v>
      </c>
      <c r="H95" s="249">
        <v>39</v>
      </c>
      <c r="I95" s="249">
        <v>39</v>
      </c>
      <c r="J95" s="249">
        <v>39</v>
      </c>
    </row>
    <row r="96" spans="2:10" s="212" customFormat="1" ht="12.75" x14ac:dyDescent="0.2">
      <c r="B96" s="248" t="s">
        <v>492</v>
      </c>
      <c r="C96" s="249" t="s">
        <v>751</v>
      </c>
      <c r="D96" s="250" t="s">
        <v>840</v>
      </c>
      <c r="E96" s="249">
        <v>11</v>
      </c>
      <c r="F96" s="249">
        <v>144</v>
      </c>
      <c r="G96" s="249">
        <v>144</v>
      </c>
      <c r="H96" s="249">
        <v>144</v>
      </c>
      <c r="I96" s="249">
        <v>144</v>
      </c>
      <c r="J96" s="249">
        <v>144</v>
      </c>
    </row>
    <row r="97" spans="2:10" s="212" customFormat="1" ht="12.75" x14ac:dyDescent="0.2">
      <c r="B97" s="248" t="s">
        <v>493</v>
      </c>
      <c r="C97" s="249" t="s">
        <v>751</v>
      </c>
      <c r="D97" s="250" t="s">
        <v>841</v>
      </c>
      <c r="E97" s="249">
        <v>1</v>
      </c>
      <c r="F97" s="249">
        <v>92</v>
      </c>
      <c r="G97" s="249">
        <v>92</v>
      </c>
      <c r="H97" s="249">
        <v>92</v>
      </c>
      <c r="I97" s="249">
        <v>92</v>
      </c>
      <c r="J97" s="249">
        <v>92</v>
      </c>
    </row>
    <row r="98" spans="2:10" s="212" customFormat="1" ht="12.75" x14ac:dyDescent="0.2">
      <c r="B98" s="248" t="s">
        <v>494</v>
      </c>
      <c r="C98" s="249" t="s">
        <v>754</v>
      </c>
      <c r="D98" s="250" t="s">
        <v>842</v>
      </c>
      <c r="E98" s="249">
        <v>3</v>
      </c>
      <c r="F98" s="249">
        <v>46</v>
      </c>
      <c r="G98" s="249">
        <v>46</v>
      </c>
      <c r="H98" s="249">
        <v>46</v>
      </c>
      <c r="I98" s="249">
        <v>46</v>
      </c>
      <c r="J98" s="249">
        <v>46</v>
      </c>
    </row>
    <row r="99" spans="2:10" s="212" customFormat="1" ht="12.75" x14ac:dyDescent="0.2">
      <c r="B99" s="248" t="s">
        <v>495</v>
      </c>
      <c r="C99" s="249" t="s">
        <v>757</v>
      </c>
      <c r="D99" s="250" t="s">
        <v>770</v>
      </c>
      <c r="E99" s="249">
        <v>26</v>
      </c>
      <c r="F99" s="249">
        <v>158</v>
      </c>
      <c r="G99" s="249">
        <v>158</v>
      </c>
      <c r="H99" s="249">
        <v>158</v>
      </c>
      <c r="I99" s="249">
        <v>158</v>
      </c>
      <c r="J99" s="249">
        <v>158</v>
      </c>
    </row>
    <row r="100" spans="2:10" s="212" customFormat="1" ht="12.75" x14ac:dyDescent="0.2">
      <c r="B100" s="248" t="s">
        <v>496</v>
      </c>
      <c r="C100" s="249" t="s">
        <v>760</v>
      </c>
      <c r="D100" s="250" t="s">
        <v>843</v>
      </c>
      <c r="E100" s="249">
        <v>16</v>
      </c>
      <c r="F100" s="249">
        <v>360</v>
      </c>
      <c r="G100" s="249">
        <v>360</v>
      </c>
      <c r="H100" s="249">
        <v>360</v>
      </c>
      <c r="I100" s="249">
        <v>360</v>
      </c>
      <c r="J100" s="249">
        <v>360</v>
      </c>
    </row>
    <row r="101" spans="2:10" s="212" customFormat="1" ht="12.75" x14ac:dyDescent="0.2">
      <c r="B101" s="248" t="s">
        <v>497</v>
      </c>
      <c r="C101" s="249" t="s">
        <v>753</v>
      </c>
      <c r="D101" s="250" t="s">
        <v>844</v>
      </c>
      <c r="E101" s="249">
        <v>15</v>
      </c>
      <c r="F101" s="249">
        <v>1455</v>
      </c>
      <c r="G101" s="249">
        <v>1455</v>
      </c>
      <c r="H101" s="249">
        <v>1455</v>
      </c>
      <c r="I101" s="249">
        <v>1987</v>
      </c>
      <c r="J101" s="249">
        <v>1987</v>
      </c>
    </row>
    <row r="102" spans="2:10" s="212" customFormat="1" ht="12.75" x14ac:dyDescent="0.2">
      <c r="B102" s="248" t="s">
        <v>358</v>
      </c>
      <c r="C102" s="249" t="s">
        <v>754</v>
      </c>
      <c r="D102" s="250" t="s">
        <v>845</v>
      </c>
      <c r="E102" s="249">
        <v>6</v>
      </c>
      <c r="F102" s="249">
        <v>16.5</v>
      </c>
      <c r="G102" s="249">
        <v>16.5</v>
      </c>
      <c r="H102" s="249">
        <v>16.5</v>
      </c>
      <c r="I102" s="249">
        <v>16.5</v>
      </c>
      <c r="J102" s="249">
        <v>16.5</v>
      </c>
    </row>
    <row r="103" spans="2:10" s="212" customFormat="1" ht="12.75" x14ac:dyDescent="0.2">
      <c r="B103" s="248" t="s">
        <v>147</v>
      </c>
      <c r="C103" s="249" t="s">
        <v>756</v>
      </c>
      <c r="D103" s="250" t="s">
        <v>846</v>
      </c>
      <c r="E103" s="249">
        <v>9</v>
      </c>
      <c r="F103" s="249">
        <v>0</v>
      </c>
      <c r="G103" s="249">
        <v>0</v>
      </c>
      <c r="H103" s="249">
        <v>0</v>
      </c>
      <c r="I103" s="249">
        <v>0</v>
      </c>
      <c r="J103" s="249">
        <v>545</v>
      </c>
    </row>
    <row r="104" spans="2:10" s="212" customFormat="1" ht="12.75" x14ac:dyDescent="0.2">
      <c r="B104" s="248" t="s">
        <v>146</v>
      </c>
      <c r="C104" s="249" t="s">
        <v>756</v>
      </c>
      <c r="D104" s="250" t="s">
        <v>846</v>
      </c>
      <c r="E104" s="249">
        <v>9</v>
      </c>
      <c r="F104" s="249">
        <v>0</v>
      </c>
      <c r="G104" s="249">
        <v>0</v>
      </c>
      <c r="H104" s="249">
        <v>0</v>
      </c>
      <c r="I104" s="249">
        <v>0</v>
      </c>
      <c r="J104" s="249">
        <v>530</v>
      </c>
    </row>
    <row r="105" spans="2:10" s="212" customFormat="1" ht="12.75" x14ac:dyDescent="0.2">
      <c r="B105" s="248" t="s">
        <v>359</v>
      </c>
      <c r="C105" s="249" t="s">
        <v>760</v>
      </c>
      <c r="D105" s="250" t="s">
        <v>847</v>
      </c>
      <c r="E105" s="249">
        <v>1</v>
      </c>
      <c r="F105" s="249">
        <v>300</v>
      </c>
      <c r="G105" s="249">
        <v>300</v>
      </c>
      <c r="H105" s="249">
        <v>300</v>
      </c>
      <c r="I105" s="249">
        <v>300</v>
      </c>
      <c r="J105" s="249">
        <v>300</v>
      </c>
    </row>
    <row r="106" spans="2:10" s="212" customFormat="1" ht="12.75" x14ac:dyDescent="0.2">
      <c r="B106" s="248" t="s">
        <v>498</v>
      </c>
      <c r="C106" s="249" t="s">
        <v>751</v>
      </c>
      <c r="D106" s="250" t="s">
        <v>811</v>
      </c>
      <c r="E106" s="249">
        <v>7</v>
      </c>
      <c r="F106" s="249">
        <v>22.2</v>
      </c>
      <c r="G106" s="249">
        <v>22.2</v>
      </c>
      <c r="H106" s="249">
        <v>22.2</v>
      </c>
      <c r="I106" s="249">
        <v>22.2</v>
      </c>
      <c r="J106" s="249">
        <v>22.2</v>
      </c>
    </row>
    <row r="107" spans="2:10" s="212" customFormat="1" ht="12.75" x14ac:dyDescent="0.2">
      <c r="B107" s="248" t="s">
        <v>145</v>
      </c>
      <c r="C107" s="249" t="s">
        <v>751</v>
      </c>
      <c r="D107" s="250" t="s">
        <v>818</v>
      </c>
      <c r="E107" s="249">
        <v>11</v>
      </c>
      <c r="F107" s="249">
        <v>55.2</v>
      </c>
      <c r="G107" s="249">
        <v>55.2</v>
      </c>
      <c r="H107" s="249">
        <v>55.2</v>
      </c>
      <c r="I107" s="249">
        <v>55.2</v>
      </c>
      <c r="J107" s="249">
        <v>55.2</v>
      </c>
    </row>
    <row r="108" spans="2:10" s="212" customFormat="1" ht="12.75" x14ac:dyDescent="0.2">
      <c r="B108" s="248" t="s">
        <v>499</v>
      </c>
      <c r="C108" s="249" t="s">
        <v>756</v>
      </c>
      <c r="D108" s="250" t="s">
        <v>848</v>
      </c>
      <c r="E108" s="249">
        <v>18</v>
      </c>
      <c r="F108" s="249">
        <v>340</v>
      </c>
      <c r="G108" s="249">
        <v>340</v>
      </c>
      <c r="H108" s="249">
        <v>340</v>
      </c>
      <c r="I108" s="249">
        <v>340</v>
      </c>
      <c r="J108" s="249">
        <v>340</v>
      </c>
    </row>
    <row r="109" spans="2:10" s="212" customFormat="1" ht="12.75" x14ac:dyDescent="0.2">
      <c r="B109" s="248" t="s">
        <v>144</v>
      </c>
      <c r="C109" s="249" t="s">
        <v>755</v>
      </c>
      <c r="D109" s="250" t="s">
        <v>810</v>
      </c>
      <c r="E109" s="249">
        <v>24</v>
      </c>
      <c r="F109" s="249">
        <v>0</v>
      </c>
      <c r="G109" s="249">
        <v>0</v>
      </c>
      <c r="H109" s="249">
        <v>0</v>
      </c>
      <c r="I109" s="249">
        <v>1096</v>
      </c>
      <c r="J109" s="249">
        <v>1096</v>
      </c>
    </row>
    <row r="110" spans="2:10" s="212" customFormat="1" ht="12.75" x14ac:dyDescent="0.2">
      <c r="B110" s="248" t="s">
        <v>666</v>
      </c>
      <c r="C110" s="249" t="s">
        <v>751</v>
      </c>
      <c r="D110" s="250" t="s">
        <v>833</v>
      </c>
      <c r="E110" s="249">
        <v>11</v>
      </c>
      <c r="F110" s="249">
        <v>0</v>
      </c>
      <c r="G110" s="249">
        <v>0</v>
      </c>
      <c r="H110" s="249">
        <v>0</v>
      </c>
      <c r="I110" s="249">
        <v>21</v>
      </c>
      <c r="J110" s="249">
        <v>21</v>
      </c>
    </row>
    <row r="111" spans="2:10" s="212" customFormat="1" ht="12.75" x14ac:dyDescent="0.2">
      <c r="B111" s="248" t="s">
        <v>143</v>
      </c>
      <c r="C111" s="249" t="s">
        <v>751</v>
      </c>
      <c r="D111" s="250" t="s">
        <v>781</v>
      </c>
      <c r="E111" s="249">
        <v>10</v>
      </c>
      <c r="F111" s="249">
        <v>32.200000000000003</v>
      </c>
      <c r="G111" s="249">
        <v>32.200000000000003</v>
      </c>
      <c r="H111" s="249">
        <v>32.200000000000003</v>
      </c>
      <c r="I111" s="249">
        <v>32.200000000000003</v>
      </c>
      <c r="J111" s="249">
        <v>32.200000000000003</v>
      </c>
    </row>
    <row r="112" spans="2:10" s="212" customFormat="1" ht="12.75" x14ac:dyDescent="0.2">
      <c r="B112" s="248" t="s">
        <v>142</v>
      </c>
      <c r="C112" s="249" t="s">
        <v>751</v>
      </c>
      <c r="D112" s="250" t="s">
        <v>849</v>
      </c>
      <c r="E112" s="249">
        <v>1</v>
      </c>
      <c r="F112" s="249">
        <v>0</v>
      </c>
      <c r="G112" s="249">
        <v>0</v>
      </c>
      <c r="H112" s="249">
        <v>48.5</v>
      </c>
      <c r="I112" s="249">
        <v>48.5</v>
      </c>
      <c r="J112" s="249">
        <v>48.5</v>
      </c>
    </row>
    <row r="113" spans="2:10" s="212" customFormat="1" ht="12.75" x14ac:dyDescent="0.2">
      <c r="B113" s="248" t="s">
        <v>667</v>
      </c>
      <c r="C113" s="249" t="s">
        <v>751</v>
      </c>
      <c r="D113" s="250" t="s">
        <v>850</v>
      </c>
      <c r="E113" s="249">
        <v>0</v>
      </c>
      <c r="F113" s="249">
        <v>0</v>
      </c>
      <c r="G113" s="249">
        <v>0</v>
      </c>
      <c r="H113" s="249">
        <v>0</v>
      </c>
      <c r="I113" s="249">
        <v>0</v>
      </c>
      <c r="J113" s="249">
        <v>42</v>
      </c>
    </row>
    <row r="114" spans="2:10" s="212" customFormat="1" ht="12.75" x14ac:dyDescent="0.2">
      <c r="B114" s="248" t="s">
        <v>360</v>
      </c>
      <c r="C114" s="249" t="s">
        <v>754</v>
      </c>
      <c r="D114" s="250" t="s">
        <v>851</v>
      </c>
      <c r="E114" s="249">
        <v>3</v>
      </c>
      <c r="F114" s="249">
        <v>99.9</v>
      </c>
      <c r="G114" s="249">
        <v>99.9</v>
      </c>
      <c r="H114" s="249">
        <v>99.9</v>
      </c>
      <c r="I114" s="249">
        <v>99.9</v>
      </c>
      <c r="J114" s="249">
        <v>99.9</v>
      </c>
    </row>
    <row r="115" spans="2:10" s="212" customFormat="1" ht="12.75" x14ac:dyDescent="0.2">
      <c r="B115" s="248" t="s">
        <v>141</v>
      </c>
      <c r="C115" s="249" t="s">
        <v>751</v>
      </c>
      <c r="D115" s="250" t="s">
        <v>852</v>
      </c>
      <c r="E115" s="249">
        <v>3</v>
      </c>
      <c r="F115" s="249">
        <v>0</v>
      </c>
      <c r="G115" s="249">
        <v>0</v>
      </c>
      <c r="H115" s="249">
        <v>0</v>
      </c>
      <c r="I115" s="249">
        <v>114</v>
      </c>
      <c r="J115" s="249">
        <v>114</v>
      </c>
    </row>
    <row r="116" spans="2:10" s="212" customFormat="1" ht="12.75" x14ac:dyDescent="0.2">
      <c r="B116" s="248" t="s">
        <v>500</v>
      </c>
      <c r="C116" s="249" t="s">
        <v>754</v>
      </c>
      <c r="D116" s="250" t="s">
        <v>853</v>
      </c>
      <c r="E116" s="249">
        <v>3</v>
      </c>
      <c r="F116" s="249">
        <v>37</v>
      </c>
      <c r="G116" s="249">
        <v>37</v>
      </c>
      <c r="H116" s="249">
        <v>37</v>
      </c>
      <c r="I116" s="249">
        <v>37</v>
      </c>
      <c r="J116" s="249">
        <v>37</v>
      </c>
    </row>
    <row r="117" spans="2:10" s="212" customFormat="1" ht="12.75" x14ac:dyDescent="0.2">
      <c r="B117" s="248" t="s">
        <v>501</v>
      </c>
      <c r="C117" s="249" t="s">
        <v>751</v>
      </c>
      <c r="D117" s="250" t="s">
        <v>854</v>
      </c>
      <c r="E117" s="249">
        <v>10</v>
      </c>
      <c r="F117" s="249">
        <v>0</v>
      </c>
      <c r="G117" s="249">
        <v>0</v>
      </c>
      <c r="H117" s="249">
        <v>0</v>
      </c>
      <c r="I117" s="249">
        <v>25.6</v>
      </c>
      <c r="J117" s="249">
        <v>25.6</v>
      </c>
    </row>
    <row r="118" spans="2:10" s="212" customFormat="1" ht="12.75" x14ac:dyDescent="0.2">
      <c r="B118" s="248" t="s">
        <v>668</v>
      </c>
      <c r="C118" s="249" t="s">
        <v>751</v>
      </c>
      <c r="D118" s="250" t="s">
        <v>855</v>
      </c>
      <c r="E118" s="249">
        <v>11</v>
      </c>
      <c r="F118" s="249">
        <v>0</v>
      </c>
      <c r="G118" s="249">
        <v>0</v>
      </c>
      <c r="H118" s="249">
        <v>0</v>
      </c>
      <c r="I118" s="249">
        <v>24</v>
      </c>
      <c r="J118" s="249">
        <v>24</v>
      </c>
    </row>
    <row r="119" spans="2:10" s="212" customFormat="1" ht="12.75" x14ac:dyDescent="0.2">
      <c r="B119" s="248" t="s">
        <v>502</v>
      </c>
      <c r="C119" s="249" t="s">
        <v>751</v>
      </c>
      <c r="D119" s="250" t="s">
        <v>856</v>
      </c>
      <c r="E119" s="249">
        <v>1</v>
      </c>
      <c r="F119" s="249">
        <v>70</v>
      </c>
      <c r="G119" s="249">
        <v>70</v>
      </c>
      <c r="H119" s="249">
        <v>70</v>
      </c>
      <c r="I119" s="249">
        <v>108</v>
      </c>
      <c r="J119" s="249">
        <v>108</v>
      </c>
    </row>
    <row r="120" spans="2:10" s="212" customFormat="1" ht="12.75" x14ac:dyDescent="0.2">
      <c r="B120" s="248" t="s">
        <v>503</v>
      </c>
      <c r="C120" s="249" t="s">
        <v>755</v>
      </c>
      <c r="D120" s="250" t="s">
        <v>766</v>
      </c>
      <c r="E120" s="249">
        <v>24</v>
      </c>
      <c r="F120" s="249">
        <v>1517</v>
      </c>
      <c r="G120" s="249">
        <v>1517</v>
      </c>
      <c r="H120" s="249">
        <v>1517</v>
      </c>
      <c r="I120" s="249">
        <v>1517</v>
      </c>
      <c r="J120" s="249">
        <v>1517</v>
      </c>
    </row>
    <row r="121" spans="2:10" s="212" customFormat="1" ht="12.75" x14ac:dyDescent="0.2">
      <c r="B121" s="248" t="s">
        <v>504</v>
      </c>
      <c r="C121" s="249" t="s">
        <v>755</v>
      </c>
      <c r="D121" s="250" t="s">
        <v>857</v>
      </c>
      <c r="E121" s="249">
        <v>18</v>
      </c>
      <c r="F121" s="249">
        <v>405</v>
      </c>
      <c r="G121" s="249">
        <v>405</v>
      </c>
      <c r="H121" s="249">
        <v>405</v>
      </c>
      <c r="I121" s="249">
        <v>405</v>
      </c>
      <c r="J121" s="249">
        <v>405</v>
      </c>
    </row>
    <row r="122" spans="2:10" s="212" customFormat="1" ht="12.75" x14ac:dyDescent="0.2">
      <c r="B122" s="248" t="s">
        <v>505</v>
      </c>
      <c r="C122" s="249" t="s">
        <v>756</v>
      </c>
      <c r="D122" s="250" t="s">
        <v>848</v>
      </c>
      <c r="E122" s="249">
        <v>18</v>
      </c>
      <c r="F122" s="249">
        <v>500</v>
      </c>
      <c r="G122" s="249">
        <v>500</v>
      </c>
      <c r="H122" s="249">
        <v>500</v>
      </c>
      <c r="I122" s="249">
        <v>500</v>
      </c>
      <c r="J122" s="249">
        <v>500</v>
      </c>
    </row>
    <row r="123" spans="2:10" s="212" customFormat="1" ht="12.75" x14ac:dyDescent="0.2">
      <c r="B123" s="248" t="s">
        <v>140</v>
      </c>
      <c r="C123" s="249" t="s">
        <v>756</v>
      </c>
      <c r="D123" s="250" t="s">
        <v>806</v>
      </c>
      <c r="E123" s="249">
        <v>19</v>
      </c>
      <c r="F123" s="249">
        <v>0</v>
      </c>
      <c r="G123" s="249">
        <v>0</v>
      </c>
      <c r="H123" s="249">
        <v>0</v>
      </c>
      <c r="I123" s="249">
        <v>1000</v>
      </c>
      <c r="J123" s="249">
        <v>1000</v>
      </c>
    </row>
    <row r="124" spans="2:10" s="212" customFormat="1" ht="12.75" x14ac:dyDescent="0.2">
      <c r="B124" s="248" t="s">
        <v>139</v>
      </c>
      <c r="C124" s="249" t="s">
        <v>751</v>
      </c>
      <c r="D124" s="250" t="s">
        <v>858</v>
      </c>
      <c r="E124" s="249">
        <v>5</v>
      </c>
      <c r="F124" s="249">
        <v>188.6</v>
      </c>
      <c r="G124" s="249">
        <v>188.6</v>
      </c>
      <c r="H124" s="249">
        <v>188.6</v>
      </c>
      <c r="I124" s="249">
        <v>188.6</v>
      </c>
      <c r="J124" s="249">
        <v>188.6</v>
      </c>
    </row>
    <row r="125" spans="2:10" s="212" customFormat="1" ht="12.75" x14ac:dyDescent="0.2">
      <c r="B125" s="248" t="s">
        <v>506</v>
      </c>
      <c r="C125" s="249" t="s">
        <v>756</v>
      </c>
      <c r="D125" s="250" t="s">
        <v>835</v>
      </c>
      <c r="E125" s="249">
        <v>18</v>
      </c>
      <c r="F125" s="249">
        <v>64</v>
      </c>
      <c r="G125" s="249">
        <v>64</v>
      </c>
      <c r="H125" s="249">
        <v>64</v>
      </c>
      <c r="I125" s="249">
        <v>64</v>
      </c>
      <c r="J125" s="249">
        <v>64</v>
      </c>
    </row>
    <row r="126" spans="2:10" s="212" customFormat="1" ht="12.75" x14ac:dyDescent="0.2">
      <c r="B126" s="248" t="s">
        <v>507</v>
      </c>
      <c r="C126" s="249" t="s">
        <v>756</v>
      </c>
      <c r="D126" s="250" t="s">
        <v>835</v>
      </c>
      <c r="E126" s="249">
        <v>18</v>
      </c>
      <c r="F126" s="249">
        <v>99.9</v>
      </c>
      <c r="G126" s="249">
        <v>99.9</v>
      </c>
      <c r="H126" s="249">
        <v>99.9</v>
      </c>
      <c r="I126" s="249">
        <v>99.9</v>
      </c>
      <c r="J126" s="249">
        <v>99.9</v>
      </c>
    </row>
    <row r="127" spans="2:10" s="212" customFormat="1" ht="12.75" x14ac:dyDescent="0.2">
      <c r="B127" s="248" t="s">
        <v>508</v>
      </c>
      <c r="C127" s="249" t="s">
        <v>756</v>
      </c>
      <c r="D127" s="250" t="s">
        <v>796</v>
      </c>
      <c r="E127" s="249">
        <v>16</v>
      </c>
      <c r="F127" s="249">
        <v>574</v>
      </c>
      <c r="G127" s="249">
        <v>574</v>
      </c>
      <c r="H127" s="249">
        <v>574</v>
      </c>
      <c r="I127" s="249">
        <v>574</v>
      </c>
      <c r="J127" s="249">
        <v>574</v>
      </c>
    </row>
    <row r="128" spans="2:10" s="212" customFormat="1" ht="12.75" x14ac:dyDescent="0.2">
      <c r="B128" s="248" t="s">
        <v>363</v>
      </c>
      <c r="C128" s="249" t="s">
        <v>751</v>
      </c>
      <c r="D128" s="250" t="s">
        <v>859</v>
      </c>
      <c r="E128" s="249">
        <v>10</v>
      </c>
      <c r="F128" s="249">
        <v>99.9</v>
      </c>
      <c r="G128" s="249">
        <v>99.9</v>
      </c>
      <c r="H128" s="249">
        <v>99.9</v>
      </c>
      <c r="I128" s="249">
        <v>99.9</v>
      </c>
      <c r="J128" s="249">
        <v>99.9</v>
      </c>
    </row>
    <row r="129" spans="2:10" s="212" customFormat="1" ht="12.75" x14ac:dyDescent="0.2">
      <c r="B129" s="248" t="s">
        <v>138</v>
      </c>
      <c r="C129" s="249" t="s">
        <v>751</v>
      </c>
      <c r="D129" s="250" t="s">
        <v>783</v>
      </c>
      <c r="E129" s="249">
        <v>1</v>
      </c>
      <c r="F129" s="249">
        <v>0</v>
      </c>
      <c r="G129" s="249">
        <v>0</v>
      </c>
      <c r="H129" s="249">
        <v>0</v>
      </c>
      <c r="I129" s="249">
        <v>28.5</v>
      </c>
      <c r="J129" s="249">
        <v>28.5</v>
      </c>
    </row>
    <row r="130" spans="2:10" s="212" customFormat="1" ht="12.75" x14ac:dyDescent="0.2">
      <c r="B130" s="248" t="s">
        <v>364</v>
      </c>
      <c r="C130" s="249" t="s">
        <v>751</v>
      </c>
      <c r="D130" s="250" t="s">
        <v>860</v>
      </c>
      <c r="E130" s="249">
        <v>12</v>
      </c>
      <c r="F130" s="249">
        <v>125.00000000000001</v>
      </c>
      <c r="G130" s="249">
        <v>125.00000000000001</v>
      </c>
      <c r="H130" s="249">
        <v>125.00000000000001</v>
      </c>
      <c r="I130" s="249">
        <v>125.00000000000001</v>
      </c>
      <c r="J130" s="249">
        <v>125.00000000000001</v>
      </c>
    </row>
    <row r="131" spans="2:10" s="212" customFormat="1" ht="12.75" x14ac:dyDescent="0.2">
      <c r="B131" s="248" t="s">
        <v>509</v>
      </c>
      <c r="C131" s="249" t="s">
        <v>751</v>
      </c>
      <c r="D131" s="250" t="s">
        <v>861</v>
      </c>
      <c r="E131" s="249">
        <v>11</v>
      </c>
      <c r="F131" s="249">
        <v>0</v>
      </c>
      <c r="G131" s="249">
        <v>0</v>
      </c>
      <c r="H131" s="249">
        <v>0</v>
      </c>
      <c r="I131" s="249">
        <v>110</v>
      </c>
      <c r="J131" s="249">
        <v>110</v>
      </c>
    </row>
    <row r="132" spans="2:10" s="212" customFormat="1" ht="12.75" x14ac:dyDescent="0.2">
      <c r="B132" s="248" t="s">
        <v>510</v>
      </c>
      <c r="C132" s="249" t="s">
        <v>751</v>
      </c>
      <c r="D132" s="250" t="s">
        <v>862</v>
      </c>
      <c r="E132" s="249">
        <v>11</v>
      </c>
      <c r="F132" s="249">
        <v>0</v>
      </c>
      <c r="G132" s="249">
        <v>0</v>
      </c>
      <c r="H132" s="249">
        <v>0</v>
      </c>
      <c r="I132" s="249">
        <v>61.2</v>
      </c>
      <c r="J132" s="249">
        <v>61.2</v>
      </c>
    </row>
    <row r="133" spans="2:10" s="212" customFormat="1" ht="12.75" x14ac:dyDescent="0.2">
      <c r="B133" s="248" t="s">
        <v>365</v>
      </c>
      <c r="C133" s="249" t="s">
        <v>758</v>
      </c>
      <c r="D133" s="250" t="s">
        <v>863</v>
      </c>
      <c r="E133" s="249">
        <v>13</v>
      </c>
      <c r="F133" s="249">
        <v>1207</v>
      </c>
      <c r="G133" s="249">
        <v>1207</v>
      </c>
      <c r="H133" s="249">
        <v>1207</v>
      </c>
      <c r="I133" s="249">
        <v>1207</v>
      </c>
      <c r="J133" s="249">
        <v>1207</v>
      </c>
    </row>
    <row r="134" spans="2:10" s="212" customFormat="1" ht="12.75" x14ac:dyDescent="0.2">
      <c r="B134" s="248" t="s">
        <v>137</v>
      </c>
      <c r="C134" s="249" t="s">
        <v>755</v>
      </c>
      <c r="D134" s="250" t="s">
        <v>864</v>
      </c>
      <c r="E134" s="249">
        <v>16</v>
      </c>
      <c r="F134" s="249">
        <v>0</v>
      </c>
      <c r="G134" s="249">
        <v>0</v>
      </c>
      <c r="H134" s="249">
        <v>800</v>
      </c>
      <c r="I134" s="249">
        <v>800</v>
      </c>
      <c r="J134" s="249">
        <v>800</v>
      </c>
    </row>
    <row r="135" spans="2:10" s="212" customFormat="1" ht="12.75" x14ac:dyDescent="0.2">
      <c r="B135" s="248" t="s">
        <v>511</v>
      </c>
      <c r="C135" s="249" t="s">
        <v>758</v>
      </c>
      <c r="D135" s="250" t="s">
        <v>785</v>
      </c>
      <c r="E135" s="249">
        <v>14</v>
      </c>
      <c r="F135" s="249">
        <v>2433</v>
      </c>
      <c r="G135" s="249">
        <v>2433</v>
      </c>
      <c r="H135" s="249">
        <v>2433</v>
      </c>
      <c r="I135" s="249">
        <v>2433</v>
      </c>
      <c r="J135" s="249">
        <v>2433</v>
      </c>
    </row>
    <row r="136" spans="2:10" s="212" customFormat="1" ht="12.75" x14ac:dyDescent="0.2">
      <c r="B136" s="248" t="s">
        <v>136</v>
      </c>
      <c r="C136" s="249" t="s">
        <v>758</v>
      </c>
      <c r="D136" s="250" t="s">
        <v>865</v>
      </c>
      <c r="E136" s="249">
        <v>26</v>
      </c>
      <c r="F136" s="249">
        <v>1061</v>
      </c>
      <c r="G136" s="249">
        <v>1061</v>
      </c>
      <c r="H136" s="249">
        <v>1061</v>
      </c>
      <c r="I136" s="249">
        <v>1061</v>
      </c>
      <c r="J136" s="249">
        <v>1061</v>
      </c>
    </row>
    <row r="137" spans="2:10" s="212" customFormat="1" ht="12.75" x14ac:dyDescent="0.2">
      <c r="B137" s="248" t="s">
        <v>135</v>
      </c>
      <c r="C137" s="249" t="s">
        <v>755</v>
      </c>
      <c r="D137" s="250" t="s">
        <v>866</v>
      </c>
      <c r="E137" s="249">
        <v>21</v>
      </c>
      <c r="F137" s="249">
        <v>0</v>
      </c>
      <c r="G137" s="249">
        <v>0</v>
      </c>
      <c r="H137" s="249">
        <v>0</v>
      </c>
      <c r="I137" s="249">
        <v>299</v>
      </c>
      <c r="J137" s="249">
        <v>299</v>
      </c>
    </row>
    <row r="138" spans="2:10" s="212" customFormat="1" ht="12.75" x14ac:dyDescent="0.2">
      <c r="B138" s="248" t="s">
        <v>669</v>
      </c>
      <c r="C138" s="249" t="s">
        <v>761</v>
      </c>
      <c r="D138" s="250" t="s">
        <v>867</v>
      </c>
      <c r="E138" s="249">
        <v>19</v>
      </c>
      <c r="F138" s="249">
        <v>0</v>
      </c>
      <c r="G138" s="249">
        <v>0</v>
      </c>
      <c r="H138" s="249">
        <v>210</v>
      </c>
      <c r="I138" s="249">
        <v>210</v>
      </c>
      <c r="J138" s="249">
        <v>210</v>
      </c>
    </row>
    <row r="139" spans="2:10" s="212" customFormat="1" ht="12.75" x14ac:dyDescent="0.2">
      <c r="B139" s="248" t="s">
        <v>670</v>
      </c>
      <c r="C139" s="249" t="s">
        <v>751</v>
      </c>
      <c r="D139" s="250" t="s">
        <v>814</v>
      </c>
      <c r="E139" s="249">
        <v>12</v>
      </c>
      <c r="F139" s="249">
        <v>0</v>
      </c>
      <c r="G139" s="249">
        <v>0</v>
      </c>
      <c r="H139" s="249">
        <v>0</v>
      </c>
      <c r="I139" s="249">
        <v>0</v>
      </c>
      <c r="J139" s="249">
        <v>73.599999999999994</v>
      </c>
    </row>
    <row r="140" spans="2:10" s="212" customFormat="1" ht="12.75" x14ac:dyDescent="0.2">
      <c r="B140" s="248" t="s">
        <v>512</v>
      </c>
      <c r="C140" s="249" t="s">
        <v>756</v>
      </c>
      <c r="D140" s="250" t="s">
        <v>797</v>
      </c>
      <c r="E140" s="249">
        <v>15</v>
      </c>
      <c r="F140" s="249">
        <v>0</v>
      </c>
      <c r="G140" s="249">
        <v>0</v>
      </c>
      <c r="H140" s="249">
        <v>400</v>
      </c>
      <c r="I140" s="249">
        <v>400</v>
      </c>
      <c r="J140" s="249">
        <v>400</v>
      </c>
    </row>
    <row r="141" spans="2:10" s="212" customFormat="1" ht="12.75" x14ac:dyDescent="0.2">
      <c r="B141" s="248" t="s">
        <v>513</v>
      </c>
      <c r="C141" s="249" t="s">
        <v>756</v>
      </c>
      <c r="D141" s="250" t="s">
        <v>797</v>
      </c>
      <c r="E141" s="249">
        <v>15</v>
      </c>
      <c r="F141" s="249">
        <v>0</v>
      </c>
      <c r="G141" s="249">
        <v>400</v>
      </c>
      <c r="H141" s="249">
        <v>400</v>
      </c>
      <c r="I141" s="249">
        <v>400</v>
      </c>
      <c r="J141" s="249">
        <v>400</v>
      </c>
    </row>
    <row r="142" spans="2:10" s="212" customFormat="1" ht="12.75" x14ac:dyDescent="0.2">
      <c r="B142" s="248" t="s">
        <v>514</v>
      </c>
      <c r="C142" s="249" t="s">
        <v>756</v>
      </c>
      <c r="D142" s="250" t="s">
        <v>797</v>
      </c>
      <c r="E142" s="249">
        <v>15</v>
      </c>
      <c r="F142" s="249">
        <v>0</v>
      </c>
      <c r="G142" s="249">
        <v>0</v>
      </c>
      <c r="H142" s="249">
        <v>400</v>
      </c>
      <c r="I142" s="249">
        <v>400</v>
      </c>
      <c r="J142" s="249">
        <v>400</v>
      </c>
    </row>
    <row r="143" spans="2:10" s="212" customFormat="1" ht="12.75" x14ac:dyDescent="0.2">
      <c r="B143" s="248" t="s">
        <v>515</v>
      </c>
      <c r="C143" s="249" t="s">
        <v>756</v>
      </c>
      <c r="D143" s="250" t="s">
        <v>797</v>
      </c>
      <c r="E143" s="249">
        <v>15</v>
      </c>
      <c r="F143" s="249">
        <v>0</v>
      </c>
      <c r="G143" s="249">
        <v>0</v>
      </c>
      <c r="H143" s="249">
        <v>500</v>
      </c>
      <c r="I143" s="249">
        <v>500</v>
      </c>
      <c r="J143" s="249">
        <v>500</v>
      </c>
    </row>
    <row r="144" spans="2:10" s="212" customFormat="1" ht="12.75" x14ac:dyDescent="0.2">
      <c r="B144" s="248" t="s">
        <v>516</v>
      </c>
      <c r="C144" s="249" t="s">
        <v>756</v>
      </c>
      <c r="D144" s="250" t="s">
        <v>797</v>
      </c>
      <c r="E144" s="249">
        <v>15</v>
      </c>
      <c r="F144" s="249">
        <v>0</v>
      </c>
      <c r="G144" s="249">
        <v>0</v>
      </c>
      <c r="H144" s="249">
        <v>0</v>
      </c>
      <c r="I144" s="249">
        <v>500</v>
      </c>
      <c r="J144" s="249">
        <v>500</v>
      </c>
    </row>
    <row r="145" spans="2:10" s="212" customFormat="1" ht="12.75" x14ac:dyDescent="0.2">
      <c r="B145" s="248" t="s">
        <v>517</v>
      </c>
      <c r="C145" s="249" t="s">
        <v>756</v>
      </c>
      <c r="D145" s="250" t="s">
        <v>868</v>
      </c>
      <c r="E145" s="249">
        <v>15</v>
      </c>
      <c r="F145" s="249">
        <v>220</v>
      </c>
      <c r="G145" s="249">
        <v>220</v>
      </c>
      <c r="H145" s="249">
        <v>220</v>
      </c>
      <c r="I145" s="249">
        <v>220</v>
      </c>
      <c r="J145" s="249">
        <v>220</v>
      </c>
    </row>
    <row r="146" spans="2:10" s="212" customFormat="1" ht="12.75" x14ac:dyDescent="0.2">
      <c r="B146" s="248" t="s">
        <v>518</v>
      </c>
      <c r="C146" s="249" t="s">
        <v>758</v>
      </c>
      <c r="D146" s="250" t="s">
        <v>869</v>
      </c>
      <c r="E146" s="249">
        <v>10</v>
      </c>
      <c r="F146" s="249">
        <v>1074</v>
      </c>
      <c r="G146" s="249">
        <v>1074</v>
      </c>
      <c r="H146" s="249">
        <v>1074</v>
      </c>
      <c r="I146" s="249">
        <v>1074</v>
      </c>
      <c r="J146" s="249">
        <v>1074</v>
      </c>
    </row>
    <row r="147" spans="2:10" s="212" customFormat="1" ht="12.75" x14ac:dyDescent="0.2">
      <c r="B147" s="248" t="s">
        <v>519</v>
      </c>
      <c r="C147" s="249" t="s">
        <v>757</v>
      </c>
      <c r="D147" s="250" t="s">
        <v>870</v>
      </c>
      <c r="E147" s="249">
        <v>15</v>
      </c>
      <c r="F147" s="249">
        <v>1218</v>
      </c>
      <c r="G147" s="249">
        <v>1218</v>
      </c>
      <c r="H147" s="249">
        <v>1218</v>
      </c>
      <c r="I147" s="249">
        <v>1218</v>
      </c>
      <c r="J147" s="249">
        <v>1218</v>
      </c>
    </row>
    <row r="148" spans="2:10" s="212" customFormat="1" ht="12.75" x14ac:dyDescent="0.2">
      <c r="B148" s="248" t="s">
        <v>134</v>
      </c>
      <c r="C148" s="249" t="s">
        <v>756</v>
      </c>
      <c r="D148" s="250" t="s">
        <v>871</v>
      </c>
      <c r="E148" s="249">
        <v>11</v>
      </c>
      <c r="F148" s="249">
        <v>0</v>
      </c>
      <c r="G148" s="249">
        <v>0</v>
      </c>
      <c r="H148" s="249">
        <v>0</v>
      </c>
      <c r="I148" s="249">
        <v>330</v>
      </c>
      <c r="J148" s="249">
        <v>330</v>
      </c>
    </row>
    <row r="149" spans="2:10" s="212" customFormat="1" ht="12.75" x14ac:dyDescent="0.2">
      <c r="B149" s="248" t="s">
        <v>133</v>
      </c>
      <c r="C149" s="249" t="s">
        <v>756</v>
      </c>
      <c r="D149" s="250" t="s">
        <v>871</v>
      </c>
      <c r="E149" s="249">
        <v>11</v>
      </c>
      <c r="F149" s="249">
        <v>0</v>
      </c>
      <c r="G149" s="249">
        <v>0</v>
      </c>
      <c r="H149" s="249">
        <v>0</v>
      </c>
      <c r="I149" s="249">
        <v>270</v>
      </c>
      <c r="J149" s="249">
        <v>270</v>
      </c>
    </row>
    <row r="150" spans="2:10" s="212" customFormat="1" ht="12.75" x14ac:dyDescent="0.2">
      <c r="B150" s="248" t="s">
        <v>520</v>
      </c>
      <c r="C150" s="249" t="s">
        <v>762</v>
      </c>
      <c r="D150" s="250" t="s">
        <v>872</v>
      </c>
      <c r="E150" s="249">
        <v>27</v>
      </c>
      <c r="F150" s="249">
        <v>140</v>
      </c>
      <c r="G150" s="249">
        <v>140</v>
      </c>
      <c r="H150" s="249">
        <v>140</v>
      </c>
      <c r="I150" s="249">
        <v>140</v>
      </c>
      <c r="J150" s="249">
        <v>140</v>
      </c>
    </row>
    <row r="151" spans="2:10" s="212" customFormat="1" ht="12.75" x14ac:dyDescent="0.2">
      <c r="B151" s="248" t="s">
        <v>367</v>
      </c>
      <c r="C151" s="249" t="s">
        <v>754</v>
      </c>
      <c r="D151" s="250" t="s">
        <v>873</v>
      </c>
      <c r="E151" s="249">
        <v>3</v>
      </c>
      <c r="F151" s="249">
        <v>20</v>
      </c>
      <c r="G151" s="249">
        <v>20</v>
      </c>
      <c r="H151" s="249">
        <v>20</v>
      </c>
      <c r="I151" s="249">
        <v>20</v>
      </c>
      <c r="J151" s="249">
        <v>20</v>
      </c>
    </row>
    <row r="152" spans="2:10" s="212" customFormat="1" ht="12.75" x14ac:dyDescent="0.2">
      <c r="B152" s="248" t="s">
        <v>521</v>
      </c>
      <c r="C152" s="249" t="s">
        <v>757</v>
      </c>
      <c r="D152" s="250" t="s">
        <v>874</v>
      </c>
      <c r="E152" s="249">
        <v>16</v>
      </c>
      <c r="F152" s="249">
        <v>0</v>
      </c>
      <c r="G152" s="249">
        <v>13</v>
      </c>
      <c r="H152" s="249">
        <v>30</v>
      </c>
      <c r="I152" s="249">
        <v>30</v>
      </c>
      <c r="J152" s="249">
        <v>30</v>
      </c>
    </row>
    <row r="153" spans="2:10" s="212" customFormat="1" ht="12.75" x14ac:dyDescent="0.2">
      <c r="B153" s="248" t="s">
        <v>131</v>
      </c>
      <c r="C153" s="249" t="s">
        <v>755</v>
      </c>
      <c r="D153" s="250" t="s">
        <v>875</v>
      </c>
      <c r="E153" s="249">
        <v>16</v>
      </c>
      <c r="F153" s="249">
        <v>755</v>
      </c>
      <c r="G153" s="249">
        <v>755</v>
      </c>
      <c r="H153" s="249">
        <v>755</v>
      </c>
      <c r="I153" s="249">
        <v>755</v>
      </c>
      <c r="J153" s="249">
        <v>755</v>
      </c>
    </row>
    <row r="154" spans="2:10" s="212" customFormat="1" ht="12.75" x14ac:dyDescent="0.2">
      <c r="B154" s="248" t="s">
        <v>132</v>
      </c>
      <c r="C154" s="249" t="s">
        <v>755</v>
      </c>
      <c r="D154" s="250" t="s">
        <v>875</v>
      </c>
      <c r="E154" s="249">
        <v>16</v>
      </c>
      <c r="F154" s="249">
        <v>0</v>
      </c>
      <c r="G154" s="249">
        <v>0</v>
      </c>
      <c r="H154" s="249">
        <v>820</v>
      </c>
      <c r="I154" s="249">
        <v>820</v>
      </c>
      <c r="J154" s="249">
        <v>820</v>
      </c>
    </row>
    <row r="155" spans="2:10" s="212" customFormat="1" ht="12.75" x14ac:dyDescent="0.2">
      <c r="B155" s="248" t="s">
        <v>522</v>
      </c>
      <c r="C155" s="249" t="s">
        <v>751</v>
      </c>
      <c r="D155" s="250" t="s">
        <v>833</v>
      </c>
      <c r="E155" s="249">
        <v>11</v>
      </c>
      <c r="F155" s="249">
        <v>4.5</v>
      </c>
      <c r="G155" s="249">
        <v>4.5</v>
      </c>
      <c r="H155" s="249">
        <v>4.5</v>
      </c>
      <c r="I155" s="249">
        <v>4.5</v>
      </c>
      <c r="J155" s="249">
        <v>4.5</v>
      </c>
    </row>
    <row r="156" spans="2:10" s="212" customFormat="1" ht="12.75" x14ac:dyDescent="0.2">
      <c r="B156" s="248" t="s">
        <v>523</v>
      </c>
      <c r="C156" s="249" t="s">
        <v>751</v>
      </c>
      <c r="D156" s="250" t="s">
        <v>876</v>
      </c>
      <c r="E156" s="249">
        <v>1</v>
      </c>
      <c r="F156" s="249">
        <v>67</v>
      </c>
      <c r="G156" s="249">
        <v>67</v>
      </c>
      <c r="H156" s="249">
        <v>67</v>
      </c>
      <c r="I156" s="249">
        <v>67</v>
      </c>
      <c r="J156" s="249">
        <v>67</v>
      </c>
    </row>
    <row r="157" spans="2:10" s="212" customFormat="1" ht="12.75" x14ac:dyDescent="0.2">
      <c r="B157" s="248" t="s">
        <v>130</v>
      </c>
      <c r="C157" s="249" t="s">
        <v>751</v>
      </c>
      <c r="D157" s="250" t="s">
        <v>877</v>
      </c>
      <c r="E157" s="249">
        <v>10</v>
      </c>
      <c r="F157" s="249">
        <v>274</v>
      </c>
      <c r="G157" s="249">
        <v>228</v>
      </c>
      <c r="H157" s="249">
        <v>228</v>
      </c>
      <c r="I157" s="249">
        <v>228</v>
      </c>
      <c r="J157" s="249">
        <v>228</v>
      </c>
    </row>
    <row r="158" spans="2:10" s="212" customFormat="1" ht="12.75" x14ac:dyDescent="0.2">
      <c r="B158" s="248" t="s">
        <v>671</v>
      </c>
      <c r="C158" s="249" t="s">
        <v>755</v>
      </c>
      <c r="D158" s="250" t="s">
        <v>797</v>
      </c>
      <c r="E158" s="249">
        <v>15</v>
      </c>
      <c r="F158" s="249">
        <v>0</v>
      </c>
      <c r="G158" s="249">
        <v>600</v>
      </c>
      <c r="H158" s="249">
        <v>600</v>
      </c>
      <c r="I158" s="249">
        <v>600</v>
      </c>
      <c r="J158" s="249">
        <v>600</v>
      </c>
    </row>
    <row r="159" spans="2:10" s="212" customFormat="1" ht="12.75" x14ac:dyDescent="0.2">
      <c r="B159" s="248" t="s">
        <v>369</v>
      </c>
      <c r="C159" s="249" t="s">
        <v>754</v>
      </c>
      <c r="D159" s="250" t="s">
        <v>878</v>
      </c>
      <c r="E159" s="249">
        <v>1</v>
      </c>
      <c r="F159" s="249">
        <v>20</v>
      </c>
      <c r="G159" s="249">
        <v>20</v>
      </c>
      <c r="H159" s="249">
        <v>20</v>
      </c>
      <c r="I159" s="249">
        <v>20</v>
      </c>
      <c r="J159" s="249">
        <v>20</v>
      </c>
    </row>
    <row r="160" spans="2:10" s="212" customFormat="1" ht="12.75" x14ac:dyDescent="0.2">
      <c r="B160" s="248" t="s">
        <v>129</v>
      </c>
      <c r="C160" s="249" t="s">
        <v>755</v>
      </c>
      <c r="D160" s="250" t="s">
        <v>879</v>
      </c>
      <c r="E160" s="249">
        <v>17</v>
      </c>
      <c r="F160" s="249">
        <v>0</v>
      </c>
      <c r="G160" s="249">
        <v>281</v>
      </c>
      <c r="H160" s="249">
        <v>281</v>
      </c>
      <c r="I160" s="249">
        <v>281</v>
      </c>
      <c r="J160" s="249">
        <v>281</v>
      </c>
    </row>
    <row r="161" spans="2:10" s="212" customFormat="1" ht="12.75" x14ac:dyDescent="0.2">
      <c r="B161" s="248" t="s">
        <v>524</v>
      </c>
      <c r="C161" s="249" t="s">
        <v>755</v>
      </c>
      <c r="D161" s="250" t="s">
        <v>880</v>
      </c>
      <c r="E161" s="249">
        <v>17</v>
      </c>
      <c r="F161" s="249">
        <v>0</v>
      </c>
      <c r="G161" s="249">
        <v>0</v>
      </c>
      <c r="H161" s="249">
        <v>0</v>
      </c>
      <c r="I161" s="249">
        <v>981</v>
      </c>
      <c r="J161" s="249">
        <v>981</v>
      </c>
    </row>
    <row r="162" spans="2:10" s="212" customFormat="1" ht="12.75" x14ac:dyDescent="0.2">
      <c r="B162" s="248" t="s">
        <v>128</v>
      </c>
      <c r="C162" s="249" t="s">
        <v>755</v>
      </c>
      <c r="D162" s="250" t="s">
        <v>881</v>
      </c>
      <c r="E162" s="249">
        <v>15</v>
      </c>
      <c r="F162" s="249">
        <v>0</v>
      </c>
      <c r="G162" s="249">
        <v>0</v>
      </c>
      <c r="H162" s="249">
        <v>1652</v>
      </c>
      <c r="I162" s="249">
        <v>1652</v>
      </c>
      <c r="J162" s="249">
        <v>1652</v>
      </c>
    </row>
    <row r="163" spans="2:10" s="212" customFormat="1" ht="12.75" x14ac:dyDescent="0.2">
      <c r="B163" s="248" t="s">
        <v>127</v>
      </c>
      <c r="C163" s="249" t="s">
        <v>751</v>
      </c>
      <c r="D163" s="250" t="s">
        <v>862</v>
      </c>
      <c r="E163" s="249">
        <v>11</v>
      </c>
      <c r="F163" s="249">
        <v>0</v>
      </c>
      <c r="G163" s="249">
        <v>88.4</v>
      </c>
      <c r="H163" s="249">
        <v>88.4</v>
      </c>
      <c r="I163" s="249">
        <v>88.4</v>
      </c>
      <c r="J163" s="249">
        <v>88.4</v>
      </c>
    </row>
    <row r="164" spans="2:10" s="212" customFormat="1" ht="12.75" x14ac:dyDescent="0.2">
      <c r="B164" s="248" t="s">
        <v>370</v>
      </c>
      <c r="C164" s="249" t="s">
        <v>755</v>
      </c>
      <c r="D164" s="250" t="s">
        <v>882</v>
      </c>
      <c r="E164" s="249">
        <v>27</v>
      </c>
      <c r="F164" s="249">
        <v>905</v>
      </c>
      <c r="G164" s="249">
        <v>905</v>
      </c>
      <c r="H164" s="249">
        <v>905</v>
      </c>
      <c r="I164" s="249">
        <v>905</v>
      </c>
      <c r="J164" s="249">
        <v>905</v>
      </c>
    </row>
    <row r="165" spans="2:10" s="212" customFormat="1" ht="12.75" x14ac:dyDescent="0.2">
      <c r="B165" s="248" t="s">
        <v>525</v>
      </c>
      <c r="C165" s="249" t="s">
        <v>751</v>
      </c>
      <c r="D165" s="250" t="s">
        <v>854</v>
      </c>
      <c r="E165" s="249">
        <v>10</v>
      </c>
      <c r="F165" s="249">
        <v>0</v>
      </c>
      <c r="G165" s="249">
        <v>0</v>
      </c>
      <c r="H165" s="249">
        <v>0</v>
      </c>
      <c r="I165" s="249">
        <v>88.4</v>
      </c>
      <c r="J165" s="249">
        <v>88.4</v>
      </c>
    </row>
    <row r="166" spans="2:10" s="212" customFormat="1" ht="12.75" x14ac:dyDescent="0.2">
      <c r="B166" s="248" t="s">
        <v>526</v>
      </c>
      <c r="C166" s="249" t="s">
        <v>751</v>
      </c>
      <c r="D166" s="250" t="s">
        <v>883</v>
      </c>
      <c r="E166" s="249">
        <v>1</v>
      </c>
      <c r="F166" s="249">
        <v>0</v>
      </c>
      <c r="G166" s="249">
        <v>0</v>
      </c>
      <c r="H166" s="249">
        <v>0</v>
      </c>
      <c r="I166" s="249">
        <v>90</v>
      </c>
      <c r="J166" s="249">
        <v>90</v>
      </c>
    </row>
    <row r="167" spans="2:10" s="212" customFormat="1" ht="12.75" x14ac:dyDescent="0.2">
      <c r="B167" s="248" t="s">
        <v>527</v>
      </c>
      <c r="C167" s="249" t="s">
        <v>756</v>
      </c>
      <c r="D167" s="250" t="s">
        <v>879</v>
      </c>
      <c r="E167" s="249">
        <v>17</v>
      </c>
      <c r="F167" s="249">
        <v>256</v>
      </c>
      <c r="G167" s="249">
        <v>256</v>
      </c>
      <c r="H167" s="249">
        <v>256</v>
      </c>
      <c r="I167" s="249">
        <v>256</v>
      </c>
      <c r="J167" s="249">
        <v>256</v>
      </c>
    </row>
    <row r="168" spans="2:10" s="212" customFormat="1" ht="12.75" x14ac:dyDescent="0.2">
      <c r="B168" s="248" t="s">
        <v>528</v>
      </c>
      <c r="C168" s="249" t="s">
        <v>755</v>
      </c>
      <c r="D168" s="250" t="s">
        <v>884</v>
      </c>
      <c r="E168" s="249">
        <v>18</v>
      </c>
      <c r="F168" s="249">
        <v>740</v>
      </c>
      <c r="G168" s="249">
        <v>740</v>
      </c>
      <c r="H168" s="249">
        <v>740</v>
      </c>
      <c r="I168" s="249">
        <v>740</v>
      </c>
      <c r="J168" s="249">
        <v>740</v>
      </c>
    </row>
    <row r="169" spans="2:10" s="212" customFormat="1" ht="12.75" x14ac:dyDescent="0.2">
      <c r="B169" s="248" t="s">
        <v>126</v>
      </c>
      <c r="C169" s="249" t="s">
        <v>751</v>
      </c>
      <c r="D169" s="250" t="s">
        <v>885</v>
      </c>
      <c r="E169" s="249">
        <v>10</v>
      </c>
      <c r="F169" s="249">
        <v>0</v>
      </c>
      <c r="G169" s="249">
        <v>0</v>
      </c>
      <c r="H169" s="249">
        <v>0</v>
      </c>
      <c r="I169" s="249">
        <v>27.5</v>
      </c>
      <c r="J169" s="249">
        <v>27.5</v>
      </c>
    </row>
    <row r="170" spans="2:10" s="212" customFormat="1" ht="12.75" x14ac:dyDescent="0.2">
      <c r="B170" s="248" t="s">
        <v>371</v>
      </c>
      <c r="C170" s="249" t="s">
        <v>754</v>
      </c>
      <c r="D170" s="250" t="s">
        <v>886</v>
      </c>
      <c r="E170" s="249">
        <v>6</v>
      </c>
      <c r="F170" s="249">
        <v>47</v>
      </c>
      <c r="G170" s="249">
        <v>47</v>
      </c>
      <c r="H170" s="249">
        <v>47</v>
      </c>
      <c r="I170" s="249">
        <v>47</v>
      </c>
      <c r="J170" s="249">
        <v>47</v>
      </c>
    </row>
    <row r="171" spans="2:10" s="212" customFormat="1" ht="12.75" x14ac:dyDescent="0.2">
      <c r="B171" s="248" t="s">
        <v>529</v>
      </c>
      <c r="C171" s="249" t="s">
        <v>751</v>
      </c>
      <c r="D171" s="250" t="s">
        <v>809</v>
      </c>
      <c r="E171" s="249">
        <v>1</v>
      </c>
      <c r="F171" s="249">
        <v>69</v>
      </c>
      <c r="G171" s="249">
        <v>69</v>
      </c>
      <c r="H171" s="249">
        <v>69</v>
      </c>
      <c r="I171" s="249">
        <v>69</v>
      </c>
      <c r="J171" s="249">
        <v>69</v>
      </c>
    </row>
    <row r="172" spans="2:10" s="212" customFormat="1" ht="12.75" x14ac:dyDescent="0.2">
      <c r="B172" s="248" t="s">
        <v>530</v>
      </c>
      <c r="C172" s="249" t="s">
        <v>756</v>
      </c>
      <c r="D172" s="250" t="s">
        <v>887</v>
      </c>
      <c r="E172" s="249">
        <v>24</v>
      </c>
      <c r="F172" s="249">
        <v>630</v>
      </c>
      <c r="G172" s="249">
        <v>630</v>
      </c>
      <c r="H172" s="249">
        <v>630</v>
      </c>
      <c r="I172" s="249">
        <v>630</v>
      </c>
      <c r="J172" s="249">
        <v>630</v>
      </c>
    </row>
    <row r="173" spans="2:10" s="212" customFormat="1" ht="12.75" x14ac:dyDescent="0.2">
      <c r="B173" s="248" t="s">
        <v>372</v>
      </c>
      <c r="C173" s="249" t="s">
        <v>754</v>
      </c>
      <c r="D173" s="250" t="s">
        <v>888</v>
      </c>
      <c r="E173" s="249">
        <v>1</v>
      </c>
      <c r="F173" s="249">
        <v>34</v>
      </c>
      <c r="G173" s="249">
        <v>34</v>
      </c>
      <c r="H173" s="249">
        <v>34</v>
      </c>
      <c r="I173" s="249">
        <v>34</v>
      </c>
      <c r="J173" s="249">
        <v>34</v>
      </c>
    </row>
    <row r="174" spans="2:10" s="212" customFormat="1" ht="12.75" x14ac:dyDescent="0.2">
      <c r="B174" s="248" t="s">
        <v>125</v>
      </c>
      <c r="C174" s="249" t="s">
        <v>753</v>
      </c>
      <c r="D174" s="250" t="s">
        <v>889</v>
      </c>
      <c r="E174" s="249">
        <v>13</v>
      </c>
      <c r="F174" s="249">
        <v>376</v>
      </c>
      <c r="G174" s="249">
        <v>376</v>
      </c>
      <c r="H174" s="249">
        <v>376</v>
      </c>
      <c r="I174" s="249">
        <v>376</v>
      </c>
      <c r="J174" s="249">
        <v>376</v>
      </c>
    </row>
    <row r="175" spans="2:10" s="212" customFormat="1" ht="12.75" x14ac:dyDescent="0.2">
      <c r="B175" s="248" t="s">
        <v>373</v>
      </c>
      <c r="C175" s="249" t="s">
        <v>755</v>
      </c>
      <c r="D175" s="250" t="s">
        <v>890</v>
      </c>
      <c r="E175" s="249">
        <v>26</v>
      </c>
      <c r="F175" s="249">
        <v>920</v>
      </c>
      <c r="G175" s="249">
        <v>920</v>
      </c>
      <c r="H175" s="249">
        <v>920</v>
      </c>
      <c r="I175" s="249">
        <v>920</v>
      </c>
      <c r="J175" s="249">
        <v>920</v>
      </c>
    </row>
    <row r="176" spans="2:10" s="212" customFormat="1" ht="12.75" x14ac:dyDescent="0.2">
      <c r="B176" s="248" t="s">
        <v>124</v>
      </c>
      <c r="C176" s="249" t="s">
        <v>760</v>
      </c>
      <c r="D176" s="250" t="s">
        <v>767</v>
      </c>
      <c r="E176" s="249">
        <v>16</v>
      </c>
      <c r="F176" s="249">
        <v>0</v>
      </c>
      <c r="G176" s="249">
        <v>1500</v>
      </c>
      <c r="H176" s="249">
        <v>1500</v>
      </c>
      <c r="I176" s="249">
        <v>1500</v>
      </c>
      <c r="J176" s="249">
        <v>1500</v>
      </c>
    </row>
    <row r="177" spans="2:10" s="212" customFormat="1" ht="12.75" x14ac:dyDescent="0.2">
      <c r="B177" s="248" t="s">
        <v>123</v>
      </c>
      <c r="C177" s="249" t="s">
        <v>751</v>
      </c>
      <c r="D177" s="250" t="s">
        <v>891</v>
      </c>
      <c r="E177" s="249">
        <v>10</v>
      </c>
      <c r="F177" s="249">
        <v>42.5</v>
      </c>
      <c r="G177" s="249">
        <v>42.5</v>
      </c>
      <c r="H177" s="249">
        <v>42.5</v>
      </c>
      <c r="I177" s="249">
        <v>42.5</v>
      </c>
      <c r="J177" s="249">
        <v>42.5</v>
      </c>
    </row>
    <row r="178" spans="2:10" s="212" customFormat="1" ht="12.75" x14ac:dyDescent="0.2">
      <c r="B178" s="248" t="s">
        <v>531</v>
      </c>
      <c r="C178" s="249" t="s">
        <v>751</v>
      </c>
      <c r="D178" s="250" t="s">
        <v>892</v>
      </c>
      <c r="E178" s="249">
        <v>10</v>
      </c>
      <c r="F178" s="249">
        <v>53</v>
      </c>
      <c r="G178" s="249">
        <v>53</v>
      </c>
      <c r="H178" s="249">
        <v>53</v>
      </c>
      <c r="I178" s="249">
        <v>53</v>
      </c>
      <c r="J178" s="249">
        <v>53</v>
      </c>
    </row>
    <row r="179" spans="2:10" s="212" customFormat="1" ht="12.75" x14ac:dyDescent="0.2">
      <c r="B179" s="248" t="s">
        <v>532</v>
      </c>
      <c r="C179" s="249" t="s">
        <v>755</v>
      </c>
      <c r="D179" s="250" t="s">
        <v>766</v>
      </c>
      <c r="E179" s="249">
        <v>24</v>
      </c>
      <c r="F179" s="249">
        <v>735</v>
      </c>
      <c r="G179" s="249">
        <v>735</v>
      </c>
      <c r="H179" s="249">
        <v>735</v>
      </c>
      <c r="I179" s="249">
        <v>735</v>
      </c>
      <c r="J179" s="249">
        <v>735</v>
      </c>
    </row>
    <row r="180" spans="2:10" s="212" customFormat="1" ht="12.75" x14ac:dyDescent="0.2">
      <c r="B180" s="248" t="s">
        <v>122</v>
      </c>
      <c r="C180" s="249" t="s">
        <v>759</v>
      </c>
      <c r="D180" s="250" t="s">
        <v>893</v>
      </c>
      <c r="E180" s="249">
        <v>1</v>
      </c>
      <c r="F180" s="249">
        <v>0</v>
      </c>
      <c r="G180" s="249">
        <v>15</v>
      </c>
      <c r="H180" s="249">
        <v>71</v>
      </c>
      <c r="I180" s="249">
        <v>154</v>
      </c>
      <c r="J180" s="249">
        <v>237</v>
      </c>
    </row>
    <row r="181" spans="2:10" s="212" customFormat="1" ht="12.75" x14ac:dyDescent="0.2">
      <c r="B181" s="248" t="s">
        <v>121</v>
      </c>
      <c r="C181" s="249" t="s">
        <v>751</v>
      </c>
      <c r="D181" s="250" t="s">
        <v>894</v>
      </c>
      <c r="E181" s="249">
        <v>11</v>
      </c>
      <c r="F181" s="249">
        <v>0</v>
      </c>
      <c r="G181" s="249">
        <v>51</v>
      </c>
      <c r="H181" s="249">
        <v>51</v>
      </c>
      <c r="I181" s="249">
        <v>51</v>
      </c>
      <c r="J181" s="249">
        <v>51</v>
      </c>
    </row>
    <row r="182" spans="2:10" s="212" customFormat="1" ht="12.75" x14ac:dyDescent="0.2">
      <c r="B182" s="248" t="s">
        <v>120</v>
      </c>
      <c r="C182" s="249" t="s">
        <v>751</v>
      </c>
      <c r="D182" s="250" t="s">
        <v>895</v>
      </c>
      <c r="E182" s="249">
        <v>3</v>
      </c>
      <c r="F182" s="249">
        <v>0</v>
      </c>
      <c r="G182" s="249">
        <v>25</v>
      </c>
      <c r="H182" s="249">
        <v>25</v>
      </c>
      <c r="I182" s="249">
        <v>25</v>
      </c>
      <c r="J182" s="249">
        <v>25</v>
      </c>
    </row>
    <row r="183" spans="2:10" s="212" customFormat="1" ht="12.75" x14ac:dyDescent="0.2">
      <c r="B183" s="248" t="s">
        <v>533</v>
      </c>
      <c r="C183" s="249" t="s">
        <v>751</v>
      </c>
      <c r="D183" s="250" t="s">
        <v>896</v>
      </c>
      <c r="E183" s="249">
        <v>3</v>
      </c>
      <c r="F183" s="249">
        <v>65</v>
      </c>
      <c r="G183" s="249">
        <v>65</v>
      </c>
      <c r="H183" s="249">
        <v>65</v>
      </c>
      <c r="I183" s="249">
        <v>65</v>
      </c>
      <c r="J183" s="249">
        <v>65</v>
      </c>
    </row>
    <row r="184" spans="2:10" s="212" customFormat="1" ht="12.75" x14ac:dyDescent="0.2">
      <c r="B184" s="248" t="s">
        <v>119</v>
      </c>
      <c r="C184" s="249" t="s">
        <v>751</v>
      </c>
      <c r="D184" s="250" t="s">
        <v>897</v>
      </c>
      <c r="E184" s="249">
        <v>11</v>
      </c>
      <c r="F184" s="249">
        <v>25</v>
      </c>
      <c r="G184" s="249">
        <v>25</v>
      </c>
      <c r="H184" s="249">
        <v>25</v>
      </c>
      <c r="I184" s="249">
        <v>25</v>
      </c>
      <c r="J184" s="249">
        <v>25</v>
      </c>
    </row>
    <row r="185" spans="2:10" s="212" customFormat="1" ht="12.75" x14ac:dyDescent="0.2">
      <c r="B185" s="248" t="s">
        <v>118</v>
      </c>
      <c r="C185" s="249" t="s">
        <v>756</v>
      </c>
      <c r="D185" s="250" t="s">
        <v>898</v>
      </c>
      <c r="E185" s="249">
        <v>2</v>
      </c>
      <c r="F185" s="249">
        <v>0</v>
      </c>
      <c r="G185" s="249">
        <v>0</v>
      </c>
      <c r="H185" s="249">
        <v>20</v>
      </c>
      <c r="I185" s="249">
        <v>504</v>
      </c>
      <c r="J185" s="249">
        <v>1000</v>
      </c>
    </row>
    <row r="186" spans="2:10" s="212" customFormat="1" ht="12.75" x14ac:dyDescent="0.2">
      <c r="B186" s="248" t="s">
        <v>376</v>
      </c>
      <c r="C186" s="249" t="s">
        <v>754</v>
      </c>
      <c r="D186" s="250" t="s">
        <v>899</v>
      </c>
      <c r="E186" s="249">
        <v>1</v>
      </c>
      <c r="F186" s="249">
        <v>18.66</v>
      </c>
      <c r="G186" s="249">
        <v>18.66</v>
      </c>
      <c r="H186" s="249">
        <v>18.66</v>
      </c>
      <c r="I186" s="249">
        <v>18.66</v>
      </c>
      <c r="J186" s="249">
        <v>18.66</v>
      </c>
    </row>
    <row r="187" spans="2:10" s="212" customFormat="1" ht="12.75" x14ac:dyDescent="0.2">
      <c r="B187" s="248" t="s">
        <v>534</v>
      </c>
      <c r="C187" s="249" t="s">
        <v>751</v>
      </c>
      <c r="D187" s="250" t="s">
        <v>900</v>
      </c>
      <c r="E187" s="249">
        <v>4</v>
      </c>
      <c r="F187" s="249">
        <v>0</v>
      </c>
      <c r="G187" s="249">
        <v>0</v>
      </c>
      <c r="H187" s="249">
        <v>0</v>
      </c>
      <c r="I187" s="249">
        <v>150</v>
      </c>
      <c r="J187" s="249">
        <v>150</v>
      </c>
    </row>
    <row r="188" spans="2:10" s="212" customFormat="1" ht="12.75" x14ac:dyDescent="0.2">
      <c r="B188" s="248" t="s">
        <v>377</v>
      </c>
      <c r="C188" s="249" t="s">
        <v>754</v>
      </c>
      <c r="D188" s="250" t="s">
        <v>901</v>
      </c>
      <c r="E188" s="249">
        <v>7</v>
      </c>
      <c r="F188" s="249">
        <v>15</v>
      </c>
      <c r="G188" s="249">
        <v>15</v>
      </c>
      <c r="H188" s="249">
        <v>15</v>
      </c>
      <c r="I188" s="249">
        <v>15</v>
      </c>
      <c r="J188" s="249">
        <v>15</v>
      </c>
    </row>
    <row r="189" spans="2:10" s="212" customFormat="1" ht="12.75" x14ac:dyDescent="0.2">
      <c r="B189" s="248" t="s">
        <v>535</v>
      </c>
      <c r="C189" s="249" t="s">
        <v>756</v>
      </c>
      <c r="D189" s="250" t="s">
        <v>816</v>
      </c>
      <c r="E189" s="249">
        <v>11</v>
      </c>
      <c r="F189" s="249">
        <v>0</v>
      </c>
      <c r="G189" s="249">
        <v>450</v>
      </c>
      <c r="H189" s="249">
        <v>450</v>
      </c>
      <c r="I189" s="249">
        <v>450</v>
      </c>
      <c r="J189" s="249">
        <v>450</v>
      </c>
    </row>
    <row r="190" spans="2:10" s="212" customFormat="1" ht="12.75" x14ac:dyDescent="0.2">
      <c r="B190" s="248" t="s">
        <v>536</v>
      </c>
      <c r="C190" s="249" t="s">
        <v>756</v>
      </c>
      <c r="D190" s="250" t="s">
        <v>785</v>
      </c>
      <c r="E190" s="249">
        <v>14</v>
      </c>
      <c r="F190" s="249">
        <v>150</v>
      </c>
      <c r="G190" s="249">
        <v>150</v>
      </c>
      <c r="H190" s="249">
        <v>150</v>
      </c>
      <c r="I190" s="249">
        <v>150</v>
      </c>
      <c r="J190" s="249">
        <v>150</v>
      </c>
    </row>
    <row r="191" spans="2:10" s="212" customFormat="1" ht="12.75" x14ac:dyDescent="0.2">
      <c r="B191" s="248" t="s">
        <v>537</v>
      </c>
      <c r="C191" s="249" t="s">
        <v>754</v>
      </c>
      <c r="D191" s="250" t="s">
        <v>902</v>
      </c>
      <c r="E191" s="249">
        <v>1</v>
      </c>
      <c r="F191" s="249">
        <v>18</v>
      </c>
      <c r="G191" s="249">
        <v>18</v>
      </c>
      <c r="H191" s="249">
        <v>18</v>
      </c>
      <c r="I191" s="249">
        <v>18</v>
      </c>
      <c r="J191" s="249">
        <v>18</v>
      </c>
    </row>
    <row r="192" spans="2:10" s="212" customFormat="1" ht="12.75" x14ac:dyDescent="0.2">
      <c r="B192" s="248" t="s">
        <v>538</v>
      </c>
      <c r="C192" s="249" t="s">
        <v>755</v>
      </c>
      <c r="D192" s="250" t="s">
        <v>903</v>
      </c>
      <c r="E192" s="249">
        <v>20</v>
      </c>
      <c r="F192" s="249">
        <v>2199</v>
      </c>
      <c r="G192" s="249">
        <v>2199</v>
      </c>
      <c r="H192" s="249">
        <v>2199</v>
      </c>
      <c r="I192" s="249">
        <v>2199</v>
      </c>
      <c r="J192" s="249">
        <v>2199</v>
      </c>
    </row>
    <row r="193" spans="2:10" s="212" customFormat="1" ht="12.75" x14ac:dyDescent="0.2">
      <c r="B193" s="248" t="s">
        <v>539</v>
      </c>
      <c r="C193" s="249" t="s">
        <v>751</v>
      </c>
      <c r="D193" s="250" t="s">
        <v>866</v>
      </c>
      <c r="E193" s="249">
        <v>21</v>
      </c>
      <c r="F193" s="249">
        <v>228</v>
      </c>
      <c r="G193" s="249">
        <v>228</v>
      </c>
      <c r="H193" s="249">
        <v>228</v>
      </c>
      <c r="I193" s="249">
        <v>228</v>
      </c>
      <c r="J193" s="249">
        <v>228</v>
      </c>
    </row>
    <row r="194" spans="2:10" s="212" customFormat="1" ht="12.75" x14ac:dyDescent="0.2">
      <c r="B194" s="248" t="s">
        <v>116</v>
      </c>
      <c r="C194" s="249" t="s">
        <v>751</v>
      </c>
      <c r="D194" s="250" t="s">
        <v>777</v>
      </c>
      <c r="E194" s="249">
        <v>10</v>
      </c>
      <c r="F194" s="249">
        <v>63</v>
      </c>
      <c r="G194" s="249">
        <v>63</v>
      </c>
      <c r="H194" s="249">
        <v>63</v>
      </c>
      <c r="I194" s="249">
        <v>63</v>
      </c>
      <c r="J194" s="249">
        <v>63</v>
      </c>
    </row>
    <row r="195" spans="2:10" s="212" customFormat="1" ht="12.75" x14ac:dyDescent="0.2">
      <c r="B195" s="248" t="s">
        <v>672</v>
      </c>
      <c r="C195" s="249" t="s">
        <v>755</v>
      </c>
      <c r="D195" s="250" t="s">
        <v>879</v>
      </c>
      <c r="E195" s="249">
        <v>17</v>
      </c>
      <c r="F195" s="249">
        <v>245</v>
      </c>
      <c r="G195" s="249">
        <v>245</v>
      </c>
      <c r="H195" s="249">
        <v>245</v>
      </c>
      <c r="I195" s="249">
        <v>245</v>
      </c>
      <c r="J195" s="249">
        <v>245</v>
      </c>
    </row>
    <row r="196" spans="2:10" s="212" customFormat="1" ht="12.75" x14ac:dyDescent="0.2">
      <c r="B196" s="248" t="s">
        <v>540</v>
      </c>
      <c r="C196" s="249" t="s">
        <v>755</v>
      </c>
      <c r="D196" s="250" t="s">
        <v>904</v>
      </c>
      <c r="E196" s="249">
        <v>2</v>
      </c>
      <c r="F196" s="249">
        <v>400</v>
      </c>
      <c r="G196" s="249">
        <v>400</v>
      </c>
      <c r="H196" s="249">
        <v>400</v>
      </c>
      <c r="I196" s="249">
        <v>1180</v>
      </c>
      <c r="J196" s="249">
        <v>1180</v>
      </c>
    </row>
    <row r="197" spans="2:10" s="212" customFormat="1" ht="12.75" x14ac:dyDescent="0.2">
      <c r="B197" s="248" t="s">
        <v>541</v>
      </c>
      <c r="C197" s="249" t="s">
        <v>751</v>
      </c>
      <c r="D197" s="250" t="s">
        <v>833</v>
      </c>
      <c r="E197" s="249">
        <v>11</v>
      </c>
      <c r="F197" s="249">
        <v>11.8</v>
      </c>
      <c r="G197" s="249">
        <v>11.8</v>
      </c>
      <c r="H197" s="249">
        <v>11.8</v>
      </c>
      <c r="I197" s="249">
        <v>11.8</v>
      </c>
      <c r="J197" s="249">
        <v>11.8</v>
      </c>
    </row>
    <row r="198" spans="2:10" s="212" customFormat="1" ht="12.75" x14ac:dyDescent="0.2">
      <c r="B198" s="248" t="s">
        <v>115</v>
      </c>
      <c r="C198" s="249" t="s">
        <v>755</v>
      </c>
      <c r="D198" s="250" t="s">
        <v>835</v>
      </c>
      <c r="E198" s="249">
        <v>18</v>
      </c>
      <c r="F198" s="249">
        <v>0</v>
      </c>
      <c r="G198" s="249">
        <v>0</v>
      </c>
      <c r="H198" s="249">
        <v>0</v>
      </c>
      <c r="I198" s="249">
        <v>299</v>
      </c>
      <c r="J198" s="249">
        <v>299</v>
      </c>
    </row>
    <row r="199" spans="2:10" s="212" customFormat="1" ht="12.75" x14ac:dyDescent="0.2">
      <c r="B199" s="248" t="s">
        <v>114</v>
      </c>
      <c r="C199" s="249" t="s">
        <v>756</v>
      </c>
      <c r="D199" s="250" t="s">
        <v>879</v>
      </c>
      <c r="E199" s="249">
        <v>17</v>
      </c>
      <c r="F199" s="249">
        <v>565</v>
      </c>
      <c r="G199" s="249">
        <v>565</v>
      </c>
      <c r="H199" s="249">
        <v>565</v>
      </c>
      <c r="I199" s="249">
        <v>565</v>
      </c>
      <c r="J199" s="249">
        <v>565</v>
      </c>
    </row>
    <row r="200" spans="2:10" s="212" customFormat="1" ht="12.75" x14ac:dyDescent="0.2">
      <c r="B200" s="248" t="s">
        <v>542</v>
      </c>
      <c r="C200" s="249" t="s">
        <v>756</v>
      </c>
      <c r="D200" s="250" t="s">
        <v>905</v>
      </c>
      <c r="E200" s="249">
        <v>25</v>
      </c>
      <c r="F200" s="249">
        <v>400</v>
      </c>
      <c r="G200" s="249">
        <v>400</v>
      </c>
      <c r="H200" s="249">
        <v>400</v>
      </c>
      <c r="I200" s="249">
        <v>400</v>
      </c>
      <c r="J200" s="249">
        <v>400</v>
      </c>
    </row>
    <row r="201" spans="2:10" s="212" customFormat="1" ht="12.75" x14ac:dyDescent="0.2">
      <c r="B201" s="248" t="s">
        <v>543</v>
      </c>
      <c r="C201" s="249" t="s">
        <v>753</v>
      </c>
      <c r="D201" s="250" t="s">
        <v>906</v>
      </c>
      <c r="E201" s="249">
        <v>18</v>
      </c>
      <c r="F201" s="249">
        <v>2021</v>
      </c>
      <c r="G201" s="249">
        <v>2021</v>
      </c>
      <c r="H201" s="249">
        <v>2021</v>
      </c>
      <c r="I201" s="249">
        <v>2021</v>
      </c>
      <c r="J201" s="249">
        <v>2021</v>
      </c>
    </row>
    <row r="202" spans="2:10" s="212" customFormat="1" ht="12.75" x14ac:dyDescent="0.2">
      <c r="B202" s="248" t="s">
        <v>544</v>
      </c>
      <c r="C202" s="249" t="s">
        <v>756</v>
      </c>
      <c r="D202" s="250" t="s">
        <v>907</v>
      </c>
      <c r="E202" s="249">
        <v>12</v>
      </c>
      <c r="F202" s="249">
        <v>92</v>
      </c>
      <c r="G202" s="249">
        <v>92</v>
      </c>
      <c r="H202" s="249">
        <v>92</v>
      </c>
      <c r="I202" s="249">
        <v>92</v>
      </c>
      <c r="J202" s="249">
        <v>92</v>
      </c>
    </row>
    <row r="203" spans="2:10" s="212" customFormat="1" ht="12.75" x14ac:dyDescent="0.2">
      <c r="B203" s="248" t="s">
        <v>545</v>
      </c>
      <c r="C203" s="249" t="s">
        <v>756</v>
      </c>
      <c r="D203" s="250" t="s">
        <v>907</v>
      </c>
      <c r="E203" s="249">
        <v>12</v>
      </c>
      <c r="F203" s="249">
        <v>92</v>
      </c>
      <c r="G203" s="249">
        <v>92</v>
      </c>
      <c r="H203" s="249">
        <v>92</v>
      </c>
      <c r="I203" s="249">
        <v>92</v>
      </c>
      <c r="J203" s="249">
        <v>92</v>
      </c>
    </row>
    <row r="204" spans="2:10" s="212" customFormat="1" ht="12.75" x14ac:dyDescent="0.2">
      <c r="B204" s="248" t="s">
        <v>378</v>
      </c>
      <c r="C204" s="249" t="s">
        <v>755</v>
      </c>
      <c r="D204" s="250" t="s">
        <v>908</v>
      </c>
      <c r="E204" s="249">
        <v>16</v>
      </c>
      <c r="F204" s="249">
        <v>810</v>
      </c>
      <c r="G204" s="249">
        <v>810</v>
      </c>
      <c r="H204" s="249">
        <v>810</v>
      </c>
      <c r="I204" s="249">
        <v>810</v>
      </c>
      <c r="J204" s="249">
        <v>810</v>
      </c>
    </row>
    <row r="205" spans="2:10" s="212" customFormat="1" ht="12.75" x14ac:dyDescent="0.2">
      <c r="B205" s="248" t="s">
        <v>546</v>
      </c>
      <c r="C205" s="249" t="s">
        <v>755</v>
      </c>
      <c r="D205" s="250" t="s">
        <v>909</v>
      </c>
      <c r="E205" s="249">
        <v>24</v>
      </c>
      <c r="F205" s="249">
        <v>715</v>
      </c>
      <c r="G205" s="249">
        <v>715</v>
      </c>
      <c r="H205" s="249">
        <v>715</v>
      </c>
      <c r="I205" s="249">
        <v>715</v>
      </c>
      <c r="J205" s="249">
        <v>715</v>
      </c>
    </row>
    <row r="206" spans="2:10" s="212" customFormat="1" ht="12.75" x14ac:dyDescent="0.2">
      <c r="B206" s="248" t="s">
        <v>112</v>
      </c>
      <c r="C206" s="249" t="s">
        <v>751</v>
      </c>
      <c r="D206" s="250" t="s">
        <v>812</v>
      </c>
      <c r="E206" s="249">
        <v>1</v>
      </c>
      <c r="F206" s="249">
        <v>0</v>
      </c>
      <c r="G206" s="249">
        <v>0</v>
      </c>
      <c r="H206" s="249">
        <v>0</v>
      </c>
      <c r="I206" s="249">
        <v>66</v>
      </c>
      <c r="J206" s="249">
        <v>66</v>
      </c>
    </row>
    <row r="207" spans="2:10" s="212" customFormat="1" ht="12.75" x14ac:dyDescent="0.2">
      <c r="B207" s="248" t="s">
        <v>379</v>
      </c>
      <c r="C207" s="249" t="s">
        <v>755</v>
      </c>
      <c r="D207" s="250" t="s">
        <v>910</v>
      </c>
      <c r="E207" s="249">
        <v>15</v>
      </c>
      <c r="F207" s="249">
        <v>1100</v>
      </c>
      <c r="G207" s="249">
        <v>1100</v>
      </c>
      <c r="H207" s="249">
        <v>1100</v>
      </c>
      <c r="I207" s="249">
        <v>1100</v>
      </c>
      <c r="J207" s="249">
        <v>1100</v>
      </c>
    </row>
    <row r="208" spans="2:10" s="212" customFormat="1" ht="12.75" x14ac:dyDescent="0.2">
      <c r="B208" s="248" t="s">
        <v>547</v>
      </c>
      <c r="C208" s="249" t="s">
        <v>751</v>
      </c>
      <c r="D208" s="250" t="s">
        <v>854</v>
      </c>
      <c r="E208" s="249">
        <v>10</v>
      </c>
      <c r="F208" s="249">
        <v>0</v>
      </c>
      <c r="G208" s="249">
        <v>0</v>
      </c>
      <c r="H208" s="249">
        <v>0</v>
      </c>
      <c r="I208" s="249">
        <v>90</v>
      </c>
      <c r="J208" s="249">
        <v>90</v>
      </c>
    </row>
    <row r="209" spans="2:10" s="212" customFormat="1" ht="12.75" x14ac:dyDescent="0.2">
      <c r="B209" s="248" t="s">
        <v>673</v>
      </c>
      <c r="C209" s="249" t="s">
        <v>751</v>
      </c>
      <c r="D209" s="250" t="s">
        <v>854</v>
      </c>
      <c r="E209" s="249">
        <v>10</v>
      </c>
      <c r="F209" s="249">
        <v>30</v>
      </c>
      <c r="G209" s="249">
        <v>30</v>
      </c>
      <c r="H209" s="249">
        <v>30</v>
      </c>
      <c r="I209" s="249">
        <v>30</v>
      </c>
      <c r="J209" s="249">
        <v>30</v>
      </c>
    </row>
    <row r="210" spans="2:10" s="212" customFormat="1" ht="12.75" x14ac:dyDescent="0.2">
      <c r="B210" s="248" t="s">
        <v>548</v>
      </c>
      <c r="C210" s="249" t="s">
        <v>755</v>
      </c>
      <c r="D210" s="250" t="s">
        <v>911</v>
      </c>
      <c r="E210" s="249">
        <v>22</v>
      </c>
      <c r="F210" s="249">
        <v>1234</v>
      </c>
      <c r="G210" s="249">
        <v>1234</v>
      </c>
      <c r="H210" s="249">
        <v>1234</v>
      </c>
      <c r="I210" s="249">
        <v>1234</v>
      </c>
      <c r="J210" s="249">
        <v>1234</v>
      </c>
    </row>
    <row r="211" spans="2:10" s="212" customFormat="1" ht="12.75" x14ac:dyDescent="0.2">
      <c r="B211" s="248" t="s">
        <v>549</v>
      </c>
      <c r="C211" s="249" t="s">
        <v>757</v>
      </c>
      <c r="D211" s="250" t="s">
        <v>912</v>
      </c>
      <c r="E211" s="249">
        <v>14</v>
      </c>
      <c r="F211" s="249">
        <v>155</v>
      </c>
      <c r="G211" s="249">
        <v>155</v>
      </c>
      <c r="H211" s="249">
        <v>155</v>
      </c>
      <c r="I211" s="249">
        <v>155</v>
      </c>
      <c r="J211" s="249">
        <v>155</v>
      </c>
    </row>
    <row r="212" spans="2:10" s="212" customFormat="1" ht="12.75" x14ac:dyDescent="0.2">
      <c r="B212" s="248" t="s">
        <v>550</v>
      </c>
      <c r="C212" s="249" t="s">
        <v>755</v>
      </c>
      <c r="D212" s="250" t="s">
        <v>913</v>
      </c>
      <c r="E212" s="249">
        <v>21</v>
      </c>
      <c r="F212" s="249">
        <v>850</v>
      </c>
      <c r="G212" s="249">
        <v>850</v>
      </c>
      <c r="H212" s="249">
        <v>850</v>
      </c>
      <c r="I212" s="249">
        <v>850</v>
      </c>
      <c r="J212" s="249">
        <v>850</v>
      </c>
    </row>
    <row r="213" spans="2:10" s="212" customFormat="1" ht="12.75" x14ac:dyDescent="0.2">
      <c r="B213" s="248" t="s">
        <v>551</v>
      </c>
      <c r="C213" s="249" t="s">
        <v>756</v>
      </c>
      <c r="D213" s="250" t="s">
        <v>857</v>
      </c>
      <c r="E213" s="249">
        <v>18</v>
      </c>
      <c r="F213" s="249">
        <v>315</v>
      </c>
      <c r="G213" s="249">
        <v>315</v>
      </c>
      <c r="H213" s="249">
        <v>315</v>
      </c>
      <c r="I213" s="249">
        <v>315</v>
      </c>
      <c r="J213" s="249">
        <v>315</v>
      </c>
    </row>
    <row r="214" spans="2:10" s="212" customFormat="1" ht="12.75" x14ac:dyDescent="0.2">
      <c r="B214" s="248" t="s">
        <v>552</v>
      </c>
      <c r="C214" s="249" t="s">
        <v>755</v>
      </c>
      <c r="D214" s="250" t="s">
        <v>905</v>
      </c>
      <c r="E214" s="249">
        <v>25</v>
      </c>
      <c r="F214" s="249">
        <v>420</v>
      </c>
      <c r="G214" s="249">
        <v>420</v>
      </c>
      <c r="H214" s="249">
        <v>420</v>
      </c>
      <c r="I214" s="249">
        <v>420</v>
      </c>
      <c r="J214" s="249">
        <v>420</v>
      </c>
    </row>
    <row r="215" spans="2:10" s="212" customFormat="1" ht="12.75" x14ac:dyDescent="0.2">
      <c r="B215" s="248" t="s">
        <v>553</v>
      </c>
      <c r="C215" s="249" t="s">
        <v>758</v>
      </c>
      <c r="D215" s="250" t="s">
        <v>914</v>
      </c>
      <c r="E215" s="249">
        <v>18</v>
      </c>
      <c r="F215" s="249">
        <v>1216</v>
      </c>
      <c r="G215" s="249">
        <v>1216</v>
      </c>
      <c r="H215" s="249">
        <v>1216</v>
      </c>
      <c r="I215" s="249">
        <v>1216</v>
      </c>
      <c r="J215" s="249">
        <v>1216</v>
      </c>
    </row>
    <row r="216" spans="2:10" s="212" customFormat="1" ht="12.75" x14ac:dyDescent="0.2">
      <c r="B216" s="248" t="s">
        <v>111</v>
      </c>
      <c r="C216" s="249" t="s">
        <v>758</v>
      </c>
      <c r="D216" s="250" t="s">
        <v>914</v>
      </c>
      <c r="E216" s="249">
        <v>18</v>
      </c>
      <c r="F216" s="249">
        <v>0</v>
      </c>
      <c r="G216" s="249">
        <v>0</v>
      </c>
      <c r="H216" s="249">
        <v>1670</v>
      </c>
      <c r="I216" s="249">
        <v>1670</v>
      </c>
      <c r="J216" s="249">
        <v>3340</v>
      </c>
    </row>
    <row r="217" spans="2:10" s="212" customFormat="1" ht="12.75" x14ac:dyDescent="0.2">
      <c r="B217" s="248" t="s">
        <v>554</v>
      </c>
      <c r="C217" s="249" t="s">
        <v>754</v>
      </c>
      <c r="D217" s="250" t="s">
        <v>915</v>
      </c>
      <c r="E217" s="249">
        <v>8</v>
      </c>
      <c r="F217" s="249">
        <v>80</v>
      </c>
      <c r="G217" s="249">
        <v>80</v>
      </c>
      <c r="H217" s="249">
        <v>80</v>
      </c>
      <c r="I217" s="249">
        <v>80</v>
      </c>
      <c r="J217" s="249">
        <v>80</v>
      </c>
    </row>
    <row r="218" spans="2:10" s="212" customFormat="1" ht="12.75" x14ac:dyDescent="0.2">
      <c r="B218" s="248" t="s">
        <v>110</v>
      </c>
      <c r="C218" s="249" t="s">
        <v>755</v>
      </c>
      <c r="D218" s="250" t="s">
        <v>916</v>
      </c>
      <c r="E218" s="249">
        <v>15</v>
      </c>
      <c r="F218" s="249">
        <v>1365</v>
      </c>
      <c r="G218" s="249">
        <v>1365</v>
      </c>
      <c r="H218" s="249">
        <v>1365</v>
      </c>
      <c r="I218" s="249">
        <v>1365</v>
      </c>
      <c r="J218" s="249">
        <v>1365</v>
      </c>
    </row>
    <row r="219" spans="2:10" s="212" customFormat="1" ht="12.75" x14ac:dyDescent="0.2">
      <c r="B219" s="248" t="s">
        <v>109</v>
      </c>
      <c r="C219" s="249" t="s">
        <v>751</v>
      </c>
      <c r="D219" s="250" t="s">
        <v>917</v>
      </c>
      <c r="E219" s="249">
        <v>10</v>
      </c>
      <c r="F219" s="249">
        <v>0</v>
      </c>
      <c r="G219" s="249">
        <v>0</v>
      </c>
      <c r="H219" s="249">
        <v>0</v>
      </c>
      <c r="I219" s="249">
        <v>165</v>
      </c>
      <c r="J219" s="249">
        <v>165</v>
      </c>
    </row>
    <row r="220" spans="2:10" s="212" customFormat="1" ht="12.75" x14ac:dyDescent="0.2">
      <c r="B220" s="248" t="s">
        <v>108</v>
      </c>
      <c r="C220" s="249" t="s">
        <v>755</v>
      </c>
      <c r="D220" s="250" t="s">
        <v>918</v>
      </c>
      <c r="E220" s="249">
        <v>17</v>
      </c>
      <c r="F220" s="249">
        <v>880</v>
      </c>
      <c r="G220" s="249">
        <v>880</v>
      </c>
      <c r="H220" s="249">
        <v>880</v>
      </c>
      <c r="I220" s="249">
        <v>880</v>
      </c>
      <c r="J220" s="249">
        <v>880</v>
      </c>
    </row>
    <row r="221" spans="2:10" s="212" customFormat="1" ht="12.75" x14ac:dyDescent="0.2">
      <c r="B221" s="248" t="s">
        <v>107</v>
      </c>
      <c r="C221" s="249" t="s">
        <v>755</v>
      </c>
      <c r="D221" s="250" t="s">
        <v>918</v>
      </c>
      <c r="E221" s="249">
        <v>17</v>
      </c>
      <c r="F221" s="249">
        <v>0</v>
      </c>
      <c r="G221" s="249">
        <v>0</v>
      </c>
      <c r="H221" s="249">
        <v>0</v>
      </c>
      <c r="I221" s="249">
        <v>920</v>
      </c>
      <c r="J221" s="249">
        <v>920</v>
      </c>
    </row>
    <row r="222" spans="2:10" s="212" customFormat="1" ht="12.75" x14ac:dyDescent="0.2">
      <c r="B222" s="248" t="s">
        <v>555</v>
      </c>
      <c r="C222" s="249" t="s">
        <v>755</v>
      </c>
      <c r="D222" s="250" t="s">
        <v>919</v>
      </c>
      <c r="E222" s="249">
        <v>16</v>
      </c>
      <c r="F222" s="249">
        <v>1752</v>
      </c>
      <c r="G222" s="249">
        <v>1752</v>
      </c>
      <c r="H222" s="249">
        <v>1752</v>
      </c>
      <c r="I222" s="249">
        <v>1752</v>
      </c>
      <c r="J222" s="249">
        <v>1752</v>
      </c>
    </row>
    <row r="223" spans="2:10" s="212" customFormat="1" ht="12.75" x14ac:dyDescent="0.2">
      <c r="B223" s="248" t="s">
        <v>674</v>
      </c>
      <c r="C223" s="249" t="s">
        <v>763</v>
      </c>
      <c r="D223" s="250" t="s">
        <v>920</v>
      </c>
      <c r="E223" s="249">
        <v>0</v>
      </c>
      <c r="F223" s="249">
        <v>0</v>
      </c>
      <c r="G223" s="249">
        <v>25</v>
      </c>
      <c r="H223" s="249">
        <v>25</v>
      </c>
      <c r="I223" s="249">
        <v>25</v>
      </c>
      <c r="J223" s="249">
        <v>25</v>
      </c>
    </row>
    <row r="224" spans="2:10" s="212" customFormat="1" ht="12.75" x14ac:dyDescent="0.2">
      <c r="B224" s="248" t="s">
        <v>106</v>
      </c>
      <c r="C224" s="249" t="s">
        <v>751</v>
      </c>
      <c r="D224" s="250" t="s">
        <v>900</v>
      </c>
      <c r="E224" s="249">
        <v>1</v>
      </c>
      <c r="F224" s="249">
        <v>0</v>
      </c>
      <c r="G224" s="249">
        <v>0</v>
      </c>
      <c r="H224" s="249">
        <v>0</v>
      </c>
      <c r="I224" s="249">
        <v>129.6</v>
      </c>
      <c r="J224" s="249">
        <v>129.6</v>
      </c>
    </row>
    <row r="225" spans="2:10" s="212" customFormat="1" ht="12.75" x14ac:dyDescent="0.2">
      <c r="B225" s="248" t="s">
        <v>105</v>
      </c>
      <c r="C225" s="249" t="s">
        <v>751</v>
      </c>
      <c r="D225" s="250" t="s">
        <v>921</v>
      </c>
      <c r="E225" s="249">
        <v>1</v>
      </c>
      <c r="F225" s="249">
        <v>200.25</v>
      </c>
      <c r="G225" s="249">
        <v>67.650000000000006</v>
      </c>
      <c r="H225" s="249">
        <v>67.650000000000006</v>
      </c>
      <c r="I225" s="249">
        <v>67.650000000000006</v>
      </c>
      <c r="J225" s="249">
        <v>225.25</v>
      </c>
    </row>
    <row r="226" spans="2:10" s="212" customFormat="1" ht="12.75" x14ac:dyDescent="0.2">
      <c r="B226" s="248" t="s">
        <v>556</v>
      </c>
      <c r="C226" s="249" t="s">
        <v>751</v>
      </c>
      <c r="D226" s="250" t="s">
        <v>856</v>
      </c>
      <c r="E226" s="249">
        <v>1</v>
      </c>
      <c r="F226" s="249">
        <v>0</v>
      </c>
      <c r="G226" s="249">
        <v>0</v>
      </c>
      <c r="H226" s="249">
        <v>0</v>
      </c>
      <c r="I226" s="249">
        <v>84</v>
      </c>
      <c r="J226" s="249">
        <v>84</v>
      </c>
    </row>
    <row r="227" spans="2:10" s="212" customFormat="1" ht="12.75" x14ac:dyDescent="0.2">
      <c r="B227" s="248" t="s">
        <v>104</v>
      </c>
      <c r="C227" s="249" t="s">
        <v>751</v>
      </c>
      <c r="D227" s="250" t="s">
        <v>922</v>
      </c>
      <c r="E227" s="249">
        <v>3</v>
      </c>
      <c r="F227" s="249">
        <v>227.8</v>
      </c>
      <c r="G227" s="249">
        <v>227.8</v>
      </c>
      <c r="H227" s="249">
        <v>227.8</v>
      </c>
      <c r="I227" s="249">
        <v>227.8</v>
      </c>
      <c r="J227" s="249">
        <v>227.8</v>
      </c>
    </row>
    <row r="228" spans="2:10" s="212" customFormat="1" ht="12.75" x14ac:dyDescent="0.2">
      <c r="B228" s="248" t="s">
        <v>557</v>
      </c>
      <c r="C228" s="249" t="s">
        <v>755</v>
      </c>
      <c r="D228" s="250" t="s">
        <v>879</v>
      </c>
      <c r="E228" s="249">
        <v>17</v>
      </c>
      <c r="F228" s="249">
        <v>819</v>
      </c>
      <c r="G228" s="249">
        <v>819</v>
      </c>
      <c r="H228" s="249">
        <v>819</v>
      </c>
      <c r="I228" s="249">
        <v>819</v>
      </c>
      <c r="J228" s="249">
        <v>819</v>
      </c>
    </row>
    <row r="229" spans="2:10" s="212" customFormat="1" ht="12.75" x14ac:dyDescent="0.2">
      <c r="B229" s="248" t="s">
        <v>558</v>
      </c>
      <c r="C229" s="249" t="s">
        <v>755</v>
      </c>
      <c r="D229" s="250" t="s">
        <v>923</v>
      </c>
      <c r="E229" s="249">
        <v>23</v>
      </c>
      <c r="F229" s="249">
        <v>0</v>
      </c>
      <c r="G229" s="249">
        <v>144</v>
      </c>
      <c r="H229" s="249">
        <v>144</v>
      </c>
      <c r="I229" s="249">
        <v>144</v>
      </c>
      <c r="J229" s="249">
        <v>144</v>
      </c>
    </row>
    <row r="230" spans="2:10" s="212" customFormat="1" ht="12.75" x14ac:dyDescent="0.2">
      <c r="B230" s="248" t="s">
        <v>103</v>
      </c>
      <c r="C230" s="249" t="s">
        <v>761</v>
      </c>
      <c r="D230" s="250" t="s">
        <v>924</v>
      </c>
      <c r="E230" s="249">
        <v>13</v>
      </c>
      <c r="F230" s="249">
        <v>0</v>
      </c>
      <c r="G230" s="249">
        <v>285</v>
      </c>
      <c r="H230" s="249">
        <v>285</v>
      </c>
      <c r="I230" s="249">
        <v>285</v>
      </c>
      <c r="J230" s="249">
        <v>285</v>
      </c>
    </row>
    <row r="231" spans="2:10" s="212" customFormat="1" ht="12.75" x14ac:dyDescent="0.2">
      <c r="B231" s="248" t="s">
        <v>559</v>
      </c>
      <c r="C231" s="249" t="s">
        <v>756</v>
      </c>
      <c r="D231" s="250" t="s">
        <v>765</v>
      </c>
      <c r="E231" s="249">
        <v>24</v>
      </c>
      <c r="F231" s="249">
        <v>300</v>
      </c>
      <c r="G231" s="249">
        <v>300</v>
      </c>
      <c r="H231" s="249">
        <v>300</v>
      </c>
      <c r="I231" s="249">
        <v>300</v>
      </c>
      <c r="J231" s="249">
        <v>300</v>
      </c>
    </row>
    <row r="232" spans="2:10" s="212" customFormat="1" ht="12.75" x14ac:dyDescent="0.2">
      <c r="B232" s="248" t="s">
        <v>102</v>
      </c>
      <c r="C232" s="249" t="s">
        <v>755</v>
      </c>
      <c r="D232" s="250" t="s">
        <v>864</v>
      </c>
      <c r="E232" s="249">
        <v>16</v>
      </c>
      <c r="F232" s="249">
        <v>0</v>
      </c>
      <c r="G232" s="249">
        <v>0</v>
      </c>
      <c r="H232" s="249">
        <v>0</v>
      </c>
      <c r="I232" s="249">
        <v>1600</v>
      </c>
      <c r="J232" s="249">
        <v>1600</v>
      </c>
    </row>
    <row r="233" spans="2:10" s="212" customFormat="1" ht="12.75" x14ac:dyDescent="0.2">
      <c r="B233" s="248" t="s">
        <v>101</v>
      </c>
      <c r="C233" s="249" t="s">
        <v>759</v>
      </c>
      <c r="D233" s="250" t="s">
        <v>784</v>
      </c>
      <c r="E233" s="249">
        <v>21</v>
      </c>
      <c r="F233" s="249">
        <v>0</v>
      </c>
      <c r="G233" s="249">
        <v>0</v>
      </c>
      <c r="H233" s="249">
        <v>0</v>
      </c>
      <c r="I233" s="249">
        <v>320</v>
      </c>
      <c r="J233" s="249">
        <v>320</v>
      </c>
    </row>
    <row r="234" spans="2:10" s="212" customFormat="1" ht="12.75" x14ac:dyDescent="0.2">
      <c r="B234" s="248" t="s">
        <v>560</v>
      </c>
      <c r="C234" s="249" t="s">
        <v>751</v>
      </c>
      <c r="D234" s="250" t="s">
        <v>833</v>
      </c>
      <c r="E234" s="249">
        <v>11</v>
      </c>
      <c r="F234" s="249">
        <v>27.6</v>
      </c>
      <c r="G234" s="249">
        <v>27.6</v>
      </c>
      <c r="H234" s="249">
        <v>27.6</v>
      </c>
      <c r="I234" s="249">
        <v>27.6</v>
      </c>
      <c r="J234" s="249">
        <v>27.6</v>
      </c>
    </row>
    <row r="235" spans="2:10" s="212" customFormat="1" ht="12.75" x14ac:dyDescent="0.2">
      <c r="B235" s="248" t="s">
        <v>100</v>
      </c>
      <c r="C235" s="249" t="s">
        <v>751</v>
      </c>
      <c r="D235" s="250" t="s">
        <v>925</v>
      </c>
      <c r="E235" s="249">
        <v>1</v>
      </c>
      <c r="F235" s="249">
        <v>0</v>
      </c>
      <c r="G235" s="249">
        <v>39.1</v>
      </c>
      <c r="H235" s="249">
        <v>39.1</v>
      </c>
      <c r="I235" s="249">
        <v>39.1</v>
      </c>
      <c r="J235" s="249">
        <v>39.1</v>
      </c>
    </row>
    <row r="236" spans="2:10" s="212" customFormat="1" ht="12.75" x14ac:dyDescent="0.2">
      <c r="B236" s="248" t="s">
        <v>561</v>
      </c>
      <c r="C236" s="249" t="s">
        <v>758</v>
      </c>
      <c r="D236" s="250" t="s">
        <v>926</v>
      </c>
      <c r="E236" s="249">
        <v>11</v>
      </c>
      <c r="F236" s="249">
        <v>1215</v>
      </c>
      <c r="G236" s="249">
        <v>1215</v>
      </c>
      <c r="H236" s="249">
        <v>1215</v>
      </c>
      <c r="I236" s="249">
        <v>1215</v>
      </c>
      <c r="J236" s="249">
        <v>1215</v>
      </c>
    </row>
    <row r="237" spans="2:10" s="212" customFormat="1" ht="12.75" x14ac:dyDescent="0.2">
      <c r="B237" s="248" t="s">
        <v>99</v>
      </c>
      <c r="C237" s="249" t="s">
        <v>755</v>
      </c>
      <c r="D237" s="250" t="s">
        <v>801</v>
      </c>
      <c r="E237" s="249">
        <v>16</v>
      </c>
      <c r="F237" s="249">
        <v>0</v>
      </c>
      <c r="G237" s="249">
        <v>1944</v>
      </c>
      <c r="H237" s="249">
        <v>1944</v>
      </c>
      <c r="I237" s="249">
        <v>1944</v>
      </c>
      <c r="J237" s="249">
        <v>1944</v>
      </c>
    </row>
    <row r="238" spans="2:10" s="212" customFormat="1" ht="12.75" x14ac:dyDescent="0.2">
      <c r="B238" s="248" t="s">
        <v>98</v>
      </c>
      <c r="C238" s="249" t="s">
        <v>751</v>
      </c>
      <c r="D238" s="250" t="s">
        <v>892</v>
      </c>
      <c r="E238" s="249">
        <v>10</v>
      </c>
      <c r="F238" s="249">
        <v>0</v>
      </c>
      <c r="G238" s="249">
        <v>20</v>
      </c>
      <c r="H238" s="249">
        <v>20</v>
      </c>
      <c r="I238" s="249">
        <v>20</v>
      </c>
      <c r="J238" s="249">
        <v>20</v>
      </c>
    </row>
    <row r="239" spans="2:10" s="212" customFormat="1" ht="12.75" x14ac:dyDescent="0.2">
      <c r="B239" s="248" t="s">
        <v>562</v>
      </c>
      <c r="C239" s="249" t="s">
        <v>756</v>
      </c>
      <c r="D239" s="250" t="s">
        <v>927</v>
      </c>
      <c r="E239" s="249">
        <v>17</v>
      </c>
      <c r="F239" s="249">
        <v>0</v>
      </c>
      <c r="G239" s="249">
        <v>0</v>
      </c>
      <c r="H239" s="249">
        <v>360</v>
      </c>
      <c r="I239" s="249">
        <v>900</v>
      </c>
      <c r="J239" s="249">
        <v>900</v>
      </c>
    </row>
    <row r="240" spans="2:10" s="212" customFormat="1" ht="12.75" x14ac:dyDescent="0.2">
      <c r="B240" s="248" t="s">
        <v>675</v>
      </c>
      <c r="C240" s="249" t="s">
        <v>751</v>
      </c>
      <c r="D240" s="250" t="s">
        <v>783</v>
      </c>
      <c r="E240" s="249">
        <v>1</v>
      </c>
      <c r="F240" s="249">
        <v>0</v>
      </c>
      <c r="G240" s="249">
        <v>0</v>
      </c>
      <c r="H240" s="249">
        <v>0</v>
      </c>
      <c r="I240" s="249">
        <v>0</v>
      </c>
      <c r="J240" s="249">
        <v>58</v>
      </c>
    </row>
    <row r="241" spans="2:10" s="212" customFormat="1" ht="12.75" x14ac:dyDescent="0.2">
      <c r="B241" s="248" t="s">
        <v>563</v>
      </c>
      <c r="C241" s="249" t="s">
        <v>753</v>
      </c>
      <c r="D241" s="250" t="s">
        <v>913</v>
      </c>
      <c r="E241" s="249">
        <v>21</v>
      </c>
      <c r="F241" s="249">
        <v>230</v>
      </c>
      <c r="G241" s="249">
        <v>230</v>
      </c>
      <c r="H241" s="249">
        <v>230</v>
      </c>
      <c r="I241" s="249">
        <v>230</v>
      </c>
      <c r="J241" s="249">
        <v>230</v>
      </c>
    </row>
    <row r="242" spans="2:10" s="212" customFormat="1" ht="12.75" x14ac:dyDescent="0.2">
      <c r="B242" s="248" t="s">
        <v>97</v>
      </c>
      <c r="C242" s="249" t="s">
        <v>751</v>
      </c>
      <c r="D242" s="250" t="s">
        <v>787</v>
      </c>
      <c r="E242" s="249">
        <v>1</v>
      </c>
      <c r="F242" s="249">
        <v>0</v>
      </c>
      <c r="G242" s="249">
        <v>0</v>
      </c>
      <c r="H242" s="249">
        <v>0</v>
      </c>
      <c r="I242" s="249">
        <v>412</v>
      </c>
      <c r="J242" s="249">
        <v>412</v>
      </c>
    </row>
    <row r="243" spans="2:10" s="212" customFormat="1" ht="12.75" x14ac:dyDescent="0.2">
      <c r="B243" s="248" t="s">
        <v>564</v>
      </c>
      <c r="C243" s="249" t="s">
        <v>756</v>
      </c>
      <c r="D243" s="250" t="s">
        <v>785</v>
      </c>
      <c r="E243" s="249">
        <v>14</v>
      </c>
      <c r="F243" s="249">
        <v>330</v>
      </c>
      <c r="G243" s="249">
        <v>330</v>
      </c>
      <c r="H243" s="249">
        <v>330</v>
      </c>
      <c r="I243" s="249">
        <v>330</v>
      </c>
      <c r="J243" s="249">
        <v>330</v>
      </c>
    </row>
    <row r="244" spans="2:10" s="212" customFormat="1" ht="12.75" x14ac:dyDescent="0.2">
      <c r="B244" s="248" t="s">
        <v>565</v>
      </c>
      <c r="C244" s="249" t="s">
        <v>756</v>
      </c>
      <c r="D244" s="250" t="s">
        <v>785</v>
      </c>
      <c r="E244" s="249">
        <v>14</v>
      </c>
      <c r="F244" s="249">
        <v>330</v>
      </c>
      <c r="G244" s="249">
        <v>330</v>
      </c>
      <c r="H244" s="249">
        <v>330</v>
      </c>
      <c r="I244" s="249">
        <v>330</v>
      </c>
      <c r="J244" s="249">
        <v>330</v>
      </c>
    </row>
    <row r="245" spans="2:10" s="212" customFormat="1" ht="12.75" x14ac:dyDescent="0.2">
      <c r="B245" s="248" t="s">
        <v>566</v>
      </c>
      <c r="C245" s="249" t="s">
        <v>756</v>
      </c>
      <c r="D245" s="250" t="s">
        <v>785</v>
      </c>
      <c r="E245" s="249">
        <v>14</v>
      </c>
      <c r="F245" s="249">
        <v>182</v>
      </c>
      <c r="G245" s="249">
        <v>182</v>
      </c>
      <c r="H245" s="249">
        <v>182</v>
      </c>
      <c r="I245" s="249">
        <v>182</v>
      </c>
      <c r="J245" s="249">
        <v>182</v>
      </c>
    </row>
    <row r="246" spans="2:10" s="212" customFormat="1" ht="12.75" x14ac:dyDescent="0.2">
      <c r="B246" s="248" t="s">
        <v>567</v>
      </c>
      <c r="C246" s="249" t="s">
        <v>756</v>
      </c>
      <c r="D246" s="250" t="s">
        <v>928</v>
      </c>
      <c r="E246" s="249">
        <v>14</v>
      </c>
      <c r="F246" s="249">
        <v>182</v>
      </c>
      <c r="G246" s="249">
        <v>182</v>
      </c>
      <c r="H246" s="249">
        <v>182</v>
      </c>
      <c r="I246" s="249">
        <v>182</v>
      </c>
      <c r="J246" s="249">
        <v>182</v>
      </c>
    </row>
    <row r="247" spans="2:10" s="212" customFormat="1" ht="12.75" x14ac:dyDescent="0.2">
      <c r="B247" s="248" t="s">
        <v>568</v>
      </c>
      <c r="C247" s="249" t="s">
        <v>753</v>
      </c>
      <c r="D247" s="250" t="s">
        <v>929</v>
      </c>
      <c r="E247" s="249">
        <v>16</v>
      </c>
      <c r="F247" s="249">
        <v>1987</v>
      </c>
      <c r="G247" s="249">
        <v>1987</v>
      </c>
      <c r="H247" s="249">
        <v>1987</v>
      </c>
      <c r="I247" s="249">
        <v>1987</v>
      </c>
      <c r="J247" s="249">
        <v>1987</v>
      </c>
    </row>
    <row r="248" spans="2:10" s="212" customFormat="1" ht="12.75" x14ac:dyDescent="0.2">
      <c r="B248" s="248" t="s">
        <v>569</v>
      </c>
      <c r="C248" s="249" t="s">
        <v>755</v>
      </c>
      <c r="D248" s="250" t="s">
        <v>929</v>
      </c>
      <c r="E248" s="249">
        <v>16</v>
      </c>
      <c r="F248" s="249">
        <v>1295</v>
      </c>
      <c r="G248" s="249">
        <v>1295</v>
      </c>
      <c r="H248" s="249">
        <v>1295</v>
      </c>
      <c r="I248" s="249">
        <v>1295</v>
      </c>
      <c r="J248" s="249">
        <v>1295</v>
      </c>
    </row>
    <row r="249" spans="2:10" s="212" customFormat="1" ht="12.75" x14ac:dyDescent="0.2">
      <c r="B249" s="248" t="s">
        <v>570</v>
      </c>
      <c r="C249" s="249" t="s">
        <v>756</v>
      </c>
      <c r="D249" s="250" t="s">
        <v>785</v>
      </c>
      <c r="E249" s="249">
        <v>14</v>
      </c>
      <c r="F249" s="249">
        <v>382</v>
      </c>
      <c r="G249" s="249">
        <v>382</v>
      </c>
      <c r="H249" s="249">
        <v>382</v>
      </c>
      <c r="I249" s="249">
        <v>382</v>
      </c>
      <c r="J249" s="249">
        <v>382</v>
      </c>
    </row>
    <row r="250" spans="2:10" s="212" customFormat="1" ht="12.75" x14ac:dyDescent="0.2">
      <c r="B250" s="248" t="s">
        <v>571</v>
      </c>
      <c r="C250" s="249" t="s">
        <v>756</v>
      </c>
      <c r="D250" s="250" t="s">
        <v>868</v>
      </c>
      <c r="E250" s="249">
        <v>15</v>
      </c>
      <c r="F250" s="249">
        <v>205</v>
      </c>
      <c r="G250" s="249">
        <v>205</v>
      </c>
      <c r="H250" s="249">
        <v>205</v>
      </c>
      <c r="I250" s="249">
        <v>205</v>
      </c>
      <c r="J250" s="249">
        <v>205</v>
      </c>
    </row>
    <row r="251" spans="2:10" s="212" customFormat="1" ht="12.75" x14ac:dyDescent="0.2">
      <c r="B251" s="248" t="s">
        <v>676</v>
      </c>
      <c r="C251" s="249" t="s">
        <v>759</v>
      </c>
      <c r="D251" s="250" t="s">
        <v>930</v>
      </c>
      <c r="E251" s="249">
        <v>1</v>
      </c>
      <c r="F251" s="249">
        <v>0</v>
      </c>
      <c r="G251" s="249">
        <v>0</v>
      </c>
      <c r="H251" s="249">
        <v>0</v>
      </c>
      <c r="I251" s="249">
        <v>0</v>
      </c>
      <c r="J251" s="249">
        <v>60</v>
      </c>
    </row>
    <row r="252" spans="2:10" s="212" customFormat="1" ht="12.75" x14ac:dyDescent="0.2">
      <c r="B252" s="248" t="s">
        <v>572</v>
      </c>
      <c r="C252" s="249" t="s">
        <v>751</v>
      </c>
      <c r="D252" s="250" t="s">
        <v>805</v>
      </c>
      <c r="E252" s="249">
        <v>11</v>
      </c>
      <c r="F252" s="249">
        <v>0</v>
      </c>
      <c r="G252" s="249">
        <v>0</v>
      </c>
      <c r="H252" s="249">
        <v>50.4</v>
      </c>
      <c r="I252" s="249">
        <v>50.4</v>
      </c>
      <c r="J252" s="249">
        <v>50.4</v>
      </c>
    </row>
    <row r="253" spans="2:10" s="212" customFormat="1" ht="12.75" x14ac:dyDescent="0.2">
      <c r="B253" s="248" t="s">
        <v>381</v>
      </c>
      <c r="C253" s="249" t="s">
        <v>751</v>
      </c>
      <c r="D253" s="250" t="s">
        <v>931</v>
      </c>
      <c r="E253" s="249">
        <v>10</v>
      </c>
      <c r="F253" s="249">
        <v>305</v>
      </c>
      <c r="G253" s="249">
        <v>305</v>
      </c>
      <c r="H253" s="249">
        <v>305</v>
      </c>
      <c r="I253" s="249">
        <v>305</v>
      </c>
      <c r="J253" s="249">
        <v>305</v>
      </c>
    </row>
    <row r="254" spans="2:10" s="212" customFormat="1" ht="12.75" x14ac:dyDescent="0.2">
      <c r="B254" s="251" t="s">
        <v>382</v>
      </c>
      <c r="C254" s="249" t="s">
        <v>751</v>
      </c>
      <c r="D254" s="250" t="s">
        <v>932</v>
      </c>
      <c r="E254" s="249">
        <v>10</v>
      </c>
      <c r="F254" s="249">
        <v>206</v>
      </c>
      <c r="G254" s="249">
        <v>206</v>
      </c>
      <c r="H254" s="249">
        <v>206</v>
      </c>
      <c r="I254" s="249">
        <v>206</v>
      </c>
      <c r="J254" s="249">
        <v>206</v>
      </c>
    </row>
    <row r="255" spans="2:10" s="212" customFormat="1" ht="12.75" x14ac:dyDescent="0.2">
      <c r="B255" s="251" t="s">
        <v>96</v>
      </c>
      <c r="C255" s="249" t="s">
        <v>751</v>
      </c>
      <c r="D255" s="250" t="s">
        <v>854</v>
      </c>
      <c r="E255" s="249">
        <v>10</v>
      </c>
      <c r="F255" s="249">
        <v>27</v>
      </c>
      <c r="G255" s="249">
        <v>27</v>
      </c>
      <c r="H255" s="249">
        <v>27</v>
      </c>
      <c r="I255" s="249">
        <v>27</v>
      </c>
      <c r="J255" s="249">
        <v>27</v>
      </c>
    </row>
    <row r="256" spans="2:10" s="212" customFormat="1" ht="12.75" x14ac:dyDescent="0.2">
      <c r="B256" s="251" t="s">
        <v>677</v>
      </c>
      <c r="C256" s="249" t="s">
        <v>755</v>
      </c>
      <c r="D256" s="250" t="s">
        <v>933</v>
      </c>
      <c r="E256" s="249">
        <v>18</v>
      </c>
      <c r="F256" s="249">
        <v>0</v>
      </c>
      <c r="G256" s="249">
        <v>0</v>
      </c>
      <c r="H256" s="249">
        <v>0</v>
      </c>
      <c r="I256" s="249">
        <v>1530</v>
      </c>
      <c r="J256" s="249">
        <v>1530</v>
      </c>
    </row>
    <row r="257" spans="2:10" s="212" customFormat="1" ht="12.75" x14ac:dyDescent="0.2">
      <c r="B257" s="251" t="s">
        <v>573</v>
      </c>
      <c r="C257" s="249" t="s">
        <v>751</v>
      </c>
      <c r="D257" s="250" t="s">
        <v>934</v>
      </c>
      <c r="E257" s="249">
        <v>10</v>
      </c>
      <c r="F257" s="249">
        <v>0</v>
      </c>
      <c r="G257" s="249">
        <v>0</v>
      </c>
      <c r="H257" s="249">
        <v>0</v>
      </c>
      <c r="I257" s="249">
        <v>45</v>
      </c>
      <c r="J257" s="249">
        <v>45</v>
      </c>
    </row>
    <row r="258" spans="2:10" x14ac:dyDescent="0.25">
      <c r="B258" s="251" t="s">
        <v>95</v>
      </c>
      <c r="C258" s="249" t="s">
        <v>755</v>
      </c>
      <c r="D258" s="250" t="s">
        <v>924</v>
      </c>
      <c r="E258" s="249">
        <v>13</v>
      </c>
      <c r="F258" s="249">
        <v>141</v>
      </c>
      <c r="G258" s="249">
        <v>141</v>
      </c>
      <c r="H258" s="249">
        <v>141</v>
      </c>
      <c r="I258" s="249">
        <v>141</v>
      </c>
      <c r="J258" s="249">
        <v>141</v>
      </c>
    </row>
    <row r="259" spans="2:10" x14ac:dyDescent="0.25">
      <c r="B259" s="251" t="s">
        <v>574</v>
      </c>
      <c r="C259" s="249" t="s">
        <v>751</v>
      </c>
      <c r="D259" s="250" t="s">
        <v>935</v>
      </c>
      <c r="E259" s="249">
        <v>10</v>
      </c>
      <c r="F259" s="249">
        <v>75</v>
      </c>
      <c r="G259" s="249">
        <v>75</v>
      </c>
      <c r="H259" s="249">
        <v>75</v>
      </c>
      <c r="I259" s="249">
        <v>75</v>
      </c>
      <c r="J259" s="249">
        <v>75</v>
      </c>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2"/>
  <sheetViews>
    <sheetView workbookViewId="0"/>
  </sheetViews>
  <sheetFormatPr defaultRowHeight="15" x14ac:dyDescent="0.25"/>
  <cols>
    <col min="2" max="2" width="5.42578125" bestFit="1" customWidth="1"/>
    <col min="3" max="6" width="10.5703125" bestFit="1" customWidth="1"/>
    <col min="7" max="7" width="11.5703125" bestFit="1" customWidth="1"/>
  </cols>
  <sheetData>
    <row r="2" spans="2:7" x14ac:dyDescent="0.25">
      <c r="B2" s="419" t="s">
        <v>700</v>
      </c>
      <c r="C2" s="419"/>
      <c r="D2" s="419"/>
      <c r="E2" s="419"/>
      <c r="F2" s="419"/>
      <c r="G2" s="419"/>
    </row>
    <row r="4" spans="2:7" ht="30" x14ac:dyDescent="0.25">
      <c r="B4" s="185" t="s">
        <v>1</v>
      </c>
      <c r="C4" s="208" t="s">
        <v>588</v>
      </c>
      <c r="D4" s="208" t="s">
        <v>589</v>
      </c>
      <c r="E4" s="208" t="s">
        <v>590</v>
      </c>
      <c r="F4" s="208" t="s">
        <v>591</v>
      </c>
      <c r="G4" s="208" t="s">
        <v>623</v>
      </c>
    </row>
    <row r="5" spans="2:7" x14ac:dyDescent="0.25">
      <c r="B5" s="183">
        <v>1</v>
      </c>
      <c r="C5" s="184">
        <f>SUMIF('T44'!$E:$E,$B5,'T44'!F:F)</f>
        <v>1176.51</v>
      </c>
      <c r="D5" s="184">
        <f>SUMIF('T44'!$E:$E,$B5,'T44'!G:G)</f>
        <v>1641.91</v>
      </c>
      <c r="E5" s="184">
        <f>SUMIF('T44'!$E:$E,$B5,'T44'!H:H)</f>
        <v>2148.21</v>
      </c>
      <c r="F5" s="184">
        <f>SUMIF('T44'!$E:$E,$B5,'T44'!I:I)</f>
        <v>3253.4099999999994</v>
      </c>
      <c r="G5" s="184">
        <f>SUMIF('T44'!$E:$E,$B5,'T44'!J:J)</f>
        <v>3642.0099999999993</v>
      </c>
    </row>
    <row r="6" spans="2:7" x14ac:dyDescent="0.25">
      <c r="B6" s="183">
        <v>2</v>
      </c>
      <c r="C6" s="184">
        <f>SUMIF('T44'!$E:$E,$B6,'T44'!F:F)</f>
        <v>400</v>
      </c>
      <c r="D6" s="184">
        <f>SUMIF('T44'!$E:$E,$B6,'T44'!G:G)</f>
        <v>400</v>
      </c>
      <c r="E6" s="184">
        <f>SUMIF('T44'!$E:$E,$B6,'T44'!H:H)</f>
        <v>420</v>
      </c>
      <c r="F6" s="184">
        <f>SUMIF('T44'!$E:$E,$B6,'T44'!I:I)</f>
        <v>1684</v>
      </c>
      <c r="G6" s="184">
        <f>SUMIF('T44'!$E:$E,$B6,'T44'!J:J)</f>
        <v>3580</v>
      </c>
    </row>
    <row r="7" spans="2:7" x14ac:dyDescent="0.25">
      <c r="B7" s="183">
        <v>3</v>
      </c>
      <c r="C7" s="184">
        <f>SUMIF('T44'!$E:$E,$B7,'T44'!F:F)</f>
        <v>712.7</v>
      </c>
      <c r="D7" s="184">
        <f>SUMIF('T44'!$E:$E,$B7,'T44'!G:G)</f>
        <v>737.7</v>
      </c>
      <c r="E7" s="184">
        <f>SUMIF('T44'!$E:$E,$B7,'T44'!H:H)</f>
        <v>737.7</v>
      </c>
      <c r="F7" s="184">
        <f>SUMIF('T44'!$E:$E,$B7,'T44'!I:I)</f>
        <v>851.7</v>
      </c>
      <c r="G7" s="184">
        <f>SUMIF('T44'!$E:$E,$B7,'T44'!J:J)</f>
        <v>851.7</v>
      </c>
    </row>
    <row r="8" spans="2:7" x14ac:dyDescent="0.25">
      <c r="B8" s="183">
        <v>4</v>
      </c>
      <c r="C8" s="184">
        <f>SUMIF('T44'!$E:$E,$B8,'T44'!F:F)</f>
        <v>41.4</v>
      </c>
      <c r="D8" s="184">
        <f>SUMIF('T44'!$E:$E,$B8,'T44'!G:G)</f>
        <v>41.4</v>
      </c>
      <c r="E8" s="184">
        <f>SUMIF('T44'!$E:$E,$B8,'T44'!H:H)</f>
        <v>41.4</v>
      </c>
      <c r="F8" s="184">
        <f>SUMIF('T44'!$E:$E,$B8,'T44'!I:I)</f>
        <v>191.4</v>
      </c>
      <c r="G8" s="184">
        <f>SUMIF('T44'!$E:$E,$B8,'T44'!J:J)</f>
        <v>191.4</v>
      </c>
    </row>
    <row r="9" spans="2:7" x14ac:dyDescent="0.25">
      <c r="B9" s="183">
        <v>5</v>
      </c>
      <c r="C9" s="184">
        <f>SUMIF('T44'!$E:$E,$B9,'T44'!F:F)</f>
        <v>324.79999999999995</v>
      </c>
      <c r="D9" s="184">
        <f>SUMIF('T44'!$E:$E,$B9,'T44'!G:G)</f>
        <v>324.79999999999995</v>
      </c>
      <c r="E9" s="184">
        <f>SUMIF('T44'!$E:$E,$B9,'T44'!H:H)</f>
        <v>324.79999999999995</v>
      </c>
      <c r="F9" s="184">
        <f>SUMIF('T44'!$E:$E,$B9,'T44'!I:I)</f>
        <v>371</v>
      </c>
      <c r="G9" s="184">
        <f>SUMIF('T44'!$E:$E,$B9,'T44'!J:J)</f>
        <v>470</v>
      </c>
    </row>
    <row r="10" spans="2:7" x14ac:dyDescent="0.25">
      <c r="B10" s="183">
        <v>6</v>
      </c>
      <c r="C10" s="184">
        <f>SUMIF('T44'!$E:$E,$B10,'T44'!F:F)</f>
        <v>63.5</v>
      </c>
      <c r="D10" s="184">
        <f>SUMIF('T44'!$E:$E,$B10,'T44'!G:G)</f>
        <v>63.5</v>
      </c>
      <c r="E10" s="184">
        <f>SUMIF('T44'!$E:$E,$B10,'T44'!H:H)</f>
        <v>63.5</v>
      </c>
      <c r="F10" s="184">
        <f>SUMIF('T44'!$E:$E,$B10,'T44'!I:I)</f>
        <v>63.5</v>
      </c>
      <c r="G10" s="184">
        <f>SUMIF('T44'!$E:$E,$B10,'T44'!J:J)</f>
        <v>63.5</v>
      </c>
    </row>
    <row r="11" spans="2:7" x14ac:dyDescent="0.25">
      <c r="B11" s="183">
        <v>7</v>
      </c>
      <c r="C11" s="184">
        <f>SUMIF('T44'!$E:$E,$B11,'T44'!F:F)</f>
        <v>166</v>
      </c>
      <c r="D11" s="184">
        <f>SUMIF('T44'!$E:$E,$B11,'T44'!G:G)</f>
        <v>166</v>
      </c>
      <c r="E11" s="184">
        <f>SUMIF('T44'!$E:$E,$B11,'T44'!H:H)</f>
        <v>166</v>
      </c>
      <c r="F11" s="184">
        <f>SUMIF('T44'!$E:$E,$B11,'T44'!I:I)</f>
        <v>216</v>
      </c>
      <c r="G11" s="184">
        <f>SUMIF('T44'!$E:$E,$B11,'T44'!J:J)</f>
        <v>216</v>
      </c>
    </row>
    <row r="12" spans="2:7" x14ac:dyDescent="0.25">
      <c r="B12" s="183">
        <v>8</v>
      </c>
      <c r="C12" s="184">
        <f>SUMIF('T44'!$E:$E,$B12,'T44'!F:F)</f>
        <v>520</v>
      </c>
      <c r="D12" s="184">
        <f>SUMIF('T44'!$E:$E,$B12,'T44'!G:G)</f>
        <v>520</v>
      </c>
      <c r="E12" s="184">
        <f>SUMIF('T44'!$E:$E,$B12,'T44'!H:H)</f>
        <v>520</v>
      </c>
      <c r="F12" s="184">
        <f>SUMIF('T44'!$E:$E,$B12,'T44'!I:I)</f>
        <v>520</v>
      </c>
      <c r="G12" s="184">
        <f>SUMIF('T44'!$E:$E,$B12,'T44'!J:J)</f>
        <v>520</v>
      </c>
    </row>
    <row r="13" spans="2:7" x14ac:dyDescent="0.25">
      <c r="B13" s="183">
        <v>9</v>
      </c>
      <c r="C13" s="184">
        <f>SUMIF('T44'!$E:$E,$B13,'T44'!F:F)</f>
        <v>120</v>
      </c>
      <c r="D13" s="184">
        <f>SUMIF('T44'!$E:$E,$B13,'T44'!G:G)</f>
        <v>120</v>
      </c>
      <c r="E13" s="184">
        <f>SUMIF('T44'!$E:$E,$B13,'T44'!H:H)</f>
        <v>120</v>
      </c>
      <c r="F13" s="184">
        <f>SUMIF('T44'!$E:$E,$B13,'T44'!I:I)</f>
        <v>120</v>
      </c>
      <c r="G13" s="184">
        <f>SUMIF('T44'!$E:$E,$B13,'T44'!J:J)</f>
        <v>1195</v>
      </c>
    </row>
    <row r="14" spans="2:7" x14ac:dyDescent="0.25">
      <c r="B14" s="183">
        <v>10</v>
      </c>
      <c r="C14" s="184">
        <f>SUMIF('T44'!$E:$E,$B14,'T44'!F:F)</f>
        <v>2652.1</v>
      </c>
      <c r="D14" s="184">
        <f>SUMIF('T44'!$E:$E,$B14,'T44'!G:G)</f>
        <v>2725.1</v>
      </c>
      <c r="E14" s="184">
        <f>SUMIF('T44'!$E:$E,$B14,'T44'!H:H)</f>
        <v>2725.1</v>
      </c>
      <c r="F14" s="184">
        <f>SUMIF('T44'!$E:$E,$B14,'T44'!I:I)</f>
        <v>3166.6</v>
      </c>
      <c r="G14" s="184">
        <f>SUMIF('T44'!$E:$E,$B14,'T44'!J:J)</f>
        <v>3166.6</v>
      </c>
    </row>
    <row r="15" spans="2:7" x14ac:dyDescent="0.25">
      <c r="B15" s="183">
        <v>11</v>
      </c>
      <c r="C15" s="184">
        <f>SUMIF('T44'!$E:$E,$B15,'T44'!F:F)</f>
        <v>2552.5499999999997</v>
      </c>
      <c r="D15" s="184">
        <f>SUMIF('T44'!$E:$E,$B15,'T44'!G:G)</f>
        <v>3093.75</v>
      </c>
      <c r="E15" s="184">
        <f>SUMIF('T44'!$E:$E,$B15,'T44'!H:H)</f>
        <v>3194.15</v>
      </c>
      <c r="F15" s="184">
        <f>SUMIF('T44'!$E:$E,$B15,'T44'!I:I)</f>
        <v>4058.55</v>
      </c>
      <c r="G15" s="184">
        <f>SUMIF('T44'!$E:$E,$B15,'T44'!J:J)</f>
        <v>4103.55</v>
      </c>
    </row>
    <row r="16" spans="2:7" x14ac:dyDescent="0.25">
      <c r="B16" s="183">
        <v>12</v>
      </c>
      <c r="C16" s="184">
        <f>SUMIF('T44'!$E:$E,$B16,'T44'!F:F)</f>
        <v>348</v>
      </c>
      <c r="D16" s="184">
        <f>SUMIF('T44'!$E:$E,$B16,'T44'!G:G)</f>
        <v>394</v>
      </c>
      <c r="E16" s="184">
        <f>SUMIF('T44'!$E:$E,$B16,'T44'!H:H)</f>
        <v>394</v>
      </c>
      <c r="F16" s="184">
        <f>SUMIF('T44'!$E:$E,$B16,'T44'!I:I)</f>
        <v>394</v>
      </c>
      <c r="G16" s="184">
        <f>SUMIF('T44'!$E:$E,$B16,'T44'!J:J)</f>
        <v>467.6</v>
      </c>
    </row>
    <row r="17" spans="2:7" x14ac:dyDescent="0.25">
      <c r="B17" s="183">
        <v>13</v>
      </c>
      <c r="C17" s="184">
        <f>SUMIF('T44'!$E:$E,$B17,'T44'!F:F)</f>
        <v>1724</v>
      </c>
      <c r="D17" s="184">
        <f>SUMIF('T44'!$E:$E,$B17,'T44'!G:G)</f>
        <v>2009</v>
      </c>
      <c r="E17" s="184">
        <f>SUMIF('T44'!$E:$E,$B17,'T44'!H:H)</f>
        <v>2009</v>
      </c>
      <c r="F17" s="184">
        <f>SUMIF('T44'!$E:$E,$B17,'T44'!I:I)</f>
        <v>3409</v>
      </c>
      <c r="G17" s="184">
        <f>SUMIF('T44'!$E:$E,$B17,'T44'!J:J)</f>
        <v>3409</v>
      </c>
    </row>
    <row r="18" spans="2:7" x14ac:dyDescent="0.25">
      <c r="B18" s="183">
        <v>14</v>
      </c>
      <c r="C18" s="184">
        <f>SUMIF('T44'!$E:$E,$B18,'T44'!F:F)</f>
        <v>4234</v>
      </c>
      <c r="D18" s="184">
        <f>SUMIF('T44'!$E:$E,$B18,'T44'!G:G)</f>
        <v>4234</v>
      </c>
      <c r="E18" s="184">
        <f>SUMIF('T44'!$E:$E,$B18,'T44'!H:H)</f>
        <v>4234</v>
      </c>
      <c r="F18" s="184">
        <f>SUMIF('T44'!$E:$E,$B18,'T44'!I:I)</f>
        <v>4234</v>
      </c>
      <c r="G18" s="184">
        <f>SUMIF('T44'!$E:$E,$B18,'T44'!J:J)</f>
        <v>4234</v>
      </c>
    </row>
    <row r="19" spans="2:7" x14ac:dyDescent="0.25">
      <c r="B19" s="183">
        <v>15</v>
      </c>
      <c r="C19" s="184">
        <f>SUMIF('T44'!$E:$E,$B19,'T44'!F:F)</f>
        <v>9469</v>
      </c>
      <c r="D19" s="184">
        <f>SUMIF('T44'!$E:$E,$B19,'T44'!G:G)</f>
        <v>10469</v>
      </c>
      <c r="E19" s="184">
        <f>SUMIF('T44'!$E:$E,$B19,'T44'!H:H)</f>
        <v>13911</v>
      </c>
      <c r="F19" s="184">
        <f>SUMIF('T44'!$E:$E,$B19,'T44'!I:I)</f>
        <v>15443</v>
      </c>
      <c r="G19" s="184">
        <f>SUMIF('T44'!$E:$E,$B19,'T44'!J:J)</f>
        <v>16943</v>
      </c>
    </row>
    <row r="20" spans="2:7" x14ac:dyDescent="0.25">
      <c r="B20" s="183">
        <v>16</v>
      </c>
      <c r="C20" s="184">
        <f>SUMIF('T44'!$E:$E,$B20,'T44'!F:F)</f>
        <v>12978</v>
      </c>
      <c r="D20" s="184">
        <f>SUMIF('T44'!$E:$E,$B20,'T44'!G:G)</f>
        <v>16435</v>
      </c>
      <c r="E20" s="184">
        <f>SUMIF('T44'!$E:$E,$B20,'T44'!H:H)</f>
        <v>18072</v>
      </c>
      <c r="F20" s="184">
        <f>SUMIF('T44'!$E:$E,$B20,'T44'!I:I)</f>
        <v>19672</v>
      </c>
      <c r="G20" s="184">
        <f>SUMIF('T44'!$E:$E,$B20,'T44'!J:J)</f>
        <v>19672</v>
      </c>
    </row>
    <row r="21" spans="2:7" x14ac:dyDescent="0.25">
      <c r="B21" s="183">
        <v>17</v>
      </c>
      <c r="C21" s="184">
        <f>SUMIF('T44'!$E:$E,$B21,'T44'!F:F)</f>
        <v>3165</v>
      </c>
      <c r="D21" s="184">
        <f>SUMIF('T44'!$E:$E,$B21,'T44'!G:G)</f>
        <v>3446</v>
      </c>
      <c r="E21" s="184">
        <f>SUMIF('T44'!$E:$E,$B21,'T44'!H:H)</f>
        <v>3806</v>
      </c>
      <c r="F21" s="184">
        <f>SUMIF('T44'!$E:$E,$B21,'T44'!I:I)</f>
        <v>6247</v>
      </c>
      <c r="G21" s="184">
        <f>SUMIF('T44'!$E:$E,$B21,'T44'!J:J)</f>
        <v>6247</v>
      </c>
    </row>
    <row r="22" spans="2:7" x14ac:dyDescent="0.25">
      <c r="B22" s="183">
        <v>18</v>
      </c>
      <c r="C22" s="184">
        <f>SUMIF('T44'!$E:$E,$B22,'T44'!F:F)</f>
        <v>6101.9</v>
      </c>
      <c r="D22" s="184">
        <f>SUMIF('T44'!$E:$E,$B22,'T44'!G:G)</f>
        <v>6230.9</v>
      </c>
      <c r="E22" s="184">
        <f>SUMIF('T44'!$E:$E,$B22,'T44'!H:H)</f>
        <v>8601.9</v>
      </c>
      <c r="F22" s="184">
        <f>SUMIF('T44'!$E:$E,$B22,'T44'!I:I)</f>
        <v>10950.9</v>
      </c>
      <c r="G22" s="184">
        <f>SUMIF('T44'!$E:$E,$B22,'T44'!J:J)</f>
        <v>13820.9</v>
      </c>
    </row>
    <row r="23" spans="2:7" x14ac:dyDescent="0.25">
      <c r="B23" s="183">
        <v>19</v>
      </c>
      <c r="C23" s="184">
        <f>SUMIF('T44'!$E:$E,$B23,'T44'!F:F)</f>
        <v>1644</v>
      </c>
      <c r="D23" s="184">
        <f>SUMIF('T44'!$E:$E,$B23,'T44'!G:G)</f>
        <v>1644</v>
      </c>
      <c r="E23" s="184">
        <f>SUMIF('T44'!$E:$E,$B23,'T44'!H:H)</f>
        <v>1854</v>
      </c>
      <c r="F23" s="184">
        <f>SUMIF('T44'!$E:$E,$B23,'T44'!I:I)</f>
        <v>2854</v>
      </c>
      <c r="G23" s="184">
        <f>SUMIF('T44'!$E:$E,$B23,'T44'!J:J)</f>
        <v>3854</v>
      </c>
    </row>
    <row r="24" spans="2:7" x14ac:dyDescent="0.25">
      <c r="B24" s="183">
        <v>20</v>
      </c>
      <c r="C24" s="184">
        <f>SUMIF('T44'!$E:$E,$B24,'T44'!F:F)</f>
        <v>2199</v>
      </c>
      <c r="D24" s="184">
        <f>SUMIF('T44'!$E:$E,$B24,'T44'!G:G)</f>
        <v>2199</v>
      </c>
      <c r="E24" s="184">
        <f>SUMIF('T44'!$E:$E,$B24,'T44'!H:H)</f>
        <v>2199</v>
      </c>
      <c r="F24" s="184">
        <f>SUMIF('T44'!$E:$E,$B24,'T44'!I:I)</f>
        <v>2199</v>
      </c>
      <c r="G24" s="184">
        <f>SUMIF('T44'!$E:$E,$B24,'T44'!J:J)</f>
        <v>2199</v>
      </c>
    </row>
    <row r="25" spans="2:7" x14ac:dyDescent="0.25">
      <c r="B25" s="183">
        <v>21</v>
      </c>
      <c r="C25" s="184">
        <f>SUMIF('T44'!$E:$E,$B25,'T44'!F:F)</f>
        <v>3612</v>
      </c>
      <c r="D25" s="184">
        <f>SUMIF('T44'!$E:$E,$B25,'T44'!G:G)</f>
        <v>3612</v>
      </c>
      <c r="E25" s="184">
        <f>SUMIF('T44'!$E:$E,$B25,'T44'!H:H)</f>
        <v>3612</v>
      </c>
      <c r="F25" s="184">
        <f>SUMIF('T44'!$E:$E,$B25,'T44'!I:I)</f>
        <v>4231</v>
      </c>
      <c r="G25" s="184">
        <f>SUMIF('T44'!$E:$E,$B25,'T44'!J:J)</f>
        <v>4231</v>
      </c>
    </row>
    <row r="26" spans="2:7" x14ac:dyDescent="0.25">
      <c r="B26" s="183">
        <v>22</v>
      </c>
      <c r="C26" s="184">
        <f>SUMIF('T44'!$E:$E,$B26,'T44'!F:F)</f>
        <v>1234</v>
      </c>
      <c r="D26" s="184">
        <f>SUMIF('T44'!$E:$E,$B26,'T44'!G:G)</f>
        <v>1234</v>
      </c>
      <c r="E26" s="184">
        <f>SUMIF('T44'!$E:$E,$B26,'T44'!H:H)</f>
        <v>1234</v>
      </c>
      <c r="F26" s="184">
        <f>SUMIF('T44'!$E:$E,$B26,'T44'!I:I)</f>
        <v>1234</v>
      </c>
      <c r="G26" s="184">
        <f>SUMIF('T44'!$E:$E,$B26,'T44'!J:J)</f>
        <v>1234</v>
      </c>
    </row>
    <row r="27" spans="2:7" x14ac:dyDescent="0.25">
      <c r="B27" s="183">
        <v>23</v>
      </c>
      <c r="C27" s="184">
        <f>SUMIF('T44'!$E:$E,$B27,'T44'!F:F)</f>
        <v>0</v>
      </c>
      <c r="D27" s="184">
        <f>SUMIF('T44'!$E:$E,$B27,'T44'!G:G)</f>
        <v>144</v>
      </c>
      <c r="E27" s="184">
        <f>SUMIF('T44'!$E:$E,$B27,'T44'!H:H)</f>
        <v>144</v>
      </c>
      <c r="F27" s="184">
        <f>SUMIF('T44'!$E:$E,$B27,'T44'!I:I)</f>
        <v>144</v>
      </c>
      <c r="G27" s="184">
        <f>SUMIF('T44'!$E:$E,$B27,'T44'!J:J)</f>
        <v>144</v>
      </c>
    </row>
    <row r="28" spans="2:7" x14ac:dyDescent="0.25">
      <c r="B28" s="183">
        <v>24</v>
      </c>
      <c r="C28" s="184">
        <f>SUMIF('T44'!$E:$E,$B28,'T44'!F:F)</f>
        <v>11201</v>
      </c>
      <c r="D28" s="184">
        <f>SUMIF('T44'!$E:$E,$B28,'T44'!G:G)</f>
        <v>12105</v>
      </c>
      <c r="E28" s="184">
        <f>SUMIF('T44'!$E:$E,$B28,'T44'!H:H)</f>
        <v>13905</v>
      </c>
      <c r="F28" s="184">
        <f>SUMIF('T44'!$E:$E,$B28,'T44'!I:I)</f>
        <v>15001</v>
      </c>
      <c r="G28" s="184">
        <f>SUMIF('T44'!$E:$E,$B28,'T44'!J:J)</f>
        <v>16671</v>
      </c>
    </row>
    <row r="29" spans="2:7" x14ac:dyDescent="0.25">
      <c r="B29" s="183">
        <v>25</v>
      </c>
      <c r="C29" s="184">
        <f>SUMIF('T44'!$E:$E,$B29,'T44'!F:F)</f>
        <v>2370</v>
      </c>
      <c r="D29" s="184">
        <f>SUMIF('T44'!$E:$E,$B29,'T44'!G:G)</f>
        <v>2370</v>
      </c>
      <c r="E29" s="184">
        <f>SUMIF('T44'!$E:$E,$B29,'T44'!H:H)</f>
        <v>2370</v>
      </c>
      <c r="F29" s="184">
        <f>SUMIF('T44'!$E:$E,$B29,'T44'!I:I)</f>
        <v>2370</v>
      </c>
      <c r="G29" s="184">
        <f>SUMIF('T44'!$E:$E,$B29,'T44'!J:J)</f>
        <v>2370</v>
      </c>
    </row>
    <row r="30" spans="2:7" x14ac:dyDescent="0.25">
      <c r="B30" s="183">
        <v>26</v>
      </c>
      <c r="C30" s="184">
        <f>SUMIF('T44'!$E:$E,$B30,'T44'!F:F)</f>
        <v>2139</v>
      </c>
      <c r="D30" s="184">
        <f>SUMIF('T44'!$E:$E,$B30,'T44'!G:G)</f>
        <v>2139</v>
      </c>
      <c r="E30" s="184">
        <f>SUMIF('T44'!$E:$E,$B30,'T44'!H:H)</f>
        <v>3239</v>
      </c>
      <c r="F30" s="184">
        <f>SUMIF('T44'!$E:$E,$B30,'T44'!I:I)</f>
        <v>4639</v>
      </c>
      <c r="G30" s="184">
        <f>SUMIF('T44'!$E:$E,$B30,'T44'!J:J)</f>
        <v>6639</v>
      </c>
    </row>
    <row r="31" spans="2:7" x14ac:dyDescent="0.25">
      <c r="B31" s="183">
        <v>27</v>
      </c>
      <c r="C31" s="184">
        <f>SUMIF('T44'!$E:$E,$B31,'T44'!F:F)</f>
        <v>1045</v>
      </c>
      <c r="D31" s="184">
        <f>SUMIF('T44'!$E:$E,$B31,'T44'!G:G)</f>
        <v>1045</v>
      </c>
      <c r="E31" s="184">
        <f>SUMIF('T44'!$E:$E,$B31,'T44'!H:H)</f>
        <v>1045</v>
      </c>
      <c r="F31" s="184">
        <f>SUMIF('T44'!$E:$E,$B31,'T44'!I:I)</f>
        <v>1045</v>
      </c>
      <c r="G31" s="184">
        <f>SUMIF('T44'!$E:$E,$B31,'T44'!J:J)</f>
        <v>1045</v>
      </c>
    </row>
    <row r="32" spans="2:7" x14ac:dyDescent="0.25">
      <c r="B32" s="183" t="s">
        <v>61</v>
      </c>
      <c r="C32" s="184">
        <f>SUM(C5:C31)</f>
        <v>72193.459999999992</v>
      </c>
      <c r="D32" s="184">
        <f t="shared" ref="D32:G32" si="0">SUM(D5:D31)</f>
        <v>79544.06</v>
      </c>
      <c r="E32" s="184">
        <f t="shared" si="0"/>
        <v>91090.760000000009</v>
      </c>
      <c r="F32" s="184">
        <f t="shared" si="0"/>
        <v>108563.06</v>
      </c>
      <c r="G32" s="184">
        <f t="shared" si="0"/>
        <v>121180.26</v>
      </c>
    </row>
  </sheetData>
  <mergeCells count="1">
    <mergeCell ref="B2:G2"/>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B2:G20"/>
  <sheetViews>
    <sheetView workbookViewId="0"/>
  </sheetViews>
  <sheetFormatPr defaultRowHeight="15" x14ac:dyDescent="0.25"/>
  <cols>
    <col min="2" max="2" width="16" customWidth="1"/>
    <col min="3" max="5" width="10.140625" customWidth="1"/>
    <col min="6" max="7" width="9.28515625" bestFit="1" customWidth="1"/>
  </cols>
  <sheetData>
    <row r="2" spans="2:7" x14ac:dyDescent="0.25">
      <c r="B2" s="3" t="s">
        <v>701</v>
      </c>
    </row>
    <row r="4" spans="2:7" x14ac:dyDescent="0.25">
      <c r="B4" s="477" t="s">
        <v>65</v>
      </c>
      <c r="C4" s="88" t="s">
        <v>31</v>
      </c>
      <c r="D4" s="88" t="s">
        <v>32</v>
      </c>
      <c r="E4" s="257" t="s">
        <v>33</v>
      </c>
      <c r="F4" s="88" t="s">
        <v>412</v>
      </c>
      <c r="G4" s="88" t="s">
        <v>618</v>
      </c>
    </row>
    <row r="5" spans="2:7" x14ac:dyDescent="0.25">
      <c r="B5" s="478"/>
      <c r="C5" s="182" t="s">
        <v>453</v>
      </c>
      <c r="D5" s="182" t="s">
        <v>453</v>
      </c>
      <c r="E5" s="182" t="s">
        <v>453</v>
      </c>
      <c r="F5" s="182" t="s">
        <v>453</v>
      </c>
      <c r="G5" s="182" t="s">
        <v>453</v>
      </c>
    </row>
    <row r="6" spans="2:7" x14ac:dyDescent="0.25">
      <c r="B6" s="89">
        <v>1</v>
      </c>
      <c r="C6" s="180">
        <v>683.41163472485994</v>
      </c>
      <c r="D6" s="180">
        <v>227</v>
      </c>
      <c r="E6" s="258">
        <v>226</v>
      </c>
      <c r="F6" s="180">
        <v>228</v>
      </c>
      <c r="G6" s="180">
        <v>231</v>
      </c>
    </row>
    <row r="7" spans="2:7" x14ac:dyDescent="0.25">
      <c r="B7" s="89">
        <v>2</v>
      </c>
      <c r="C7" s="180">
        <v>3069.9276113145088</v>
      </c>
      <c r="D7" s="180">
        <v>2820.3501231149562</v>
      </c>
      <c r="E7" s="258">
        <v>2820.3501231149562</v>
      </c>
      <c r="F7" s="180">
        <v>2820.3501231149562</v>
      </c>
      <c r="G7" s="180">
        <v>2815.3501231149562</v>
      </c>
    </row>
    <row r="8" spans="2:7" x14ac:dyDescent="0.25">
      <c r="B8" s="89">
        <v>3</v>
      </c>
      <c r="C8" s="180">
        <v>2608.6194430713422</v>
      </c>
      <c r="D8" s="180">
        <v>2508</v>
      </c>
      <c r="E8" s="258">
        <v>2519</v>
      </c>
      <c r="F8" s="180">
        <v>2531</v>
      </c>
      <c r="G8" s="180">
        <v>2542</v>
      </c>
    </row>
    <row r="9" spans="2:7" x14ac:dyDescent="0.25">
      <c r="B9" s="89">
        <v>4</v>
      </c>
      <c r="C9" s="180">
        <v>3504.43559719114</v>
      </c>
      <c r="D9" s="180">
        <v>3234</v>
      </c>
      <c r="E9" s="258">
        <v>3232</v>
      </c>
      <c r="F9" s="180">
        <v>3240</v>
      </c>
      <c r="G9" s="180">
        <v>3261</v>
      </c>
    </row>
    <row r="10" spans="2:7" x14ac:dyDescent="0.25">
      <c r="B10" s="89">
        <v>5</v>
      </c>
      <c r="C10" s="180">
        <v>4650.7617840490175</v>
      </c>
      <c r="D10" s="180">
        <v>4347</v>
      </c>
      <c r="E10" s="258">
        <v>4364</v>
      </c>
      <c r="F10" s="180">
        <v>4375</v>
      </c>
      <c r="G10" s="180">
        <v>4392</v>
      </c>
    </row>
    <row r="11" spans="2:7" x14ac:dyDescent="0.25">
      <c r="B11" s="89">
        <v>6</v>
      </c>
      <c r="C11" s="180">
        <v>2687.6257413845751</v>
      </c>
      <c r="D11" s="180">
        <v>2831</v>
      </c>
      <c r="E11" s="258">
        <v>2894</v>
      </c>
      <c r="F11" s="180">
        <v>2946</v>
      </c>
      <c r="G11" s="180">
        <v>3007</v>
      </c>
    </row>
    <row r="12" spans="2:7" x14ac:dyDescent="0.25">
      <c r="B12" s="89">
        <v>7</v>
      </c>
      <c r="C12" s="180">
        <v>5137.05</v>
      </c>
      <c r="D12" s="180">
        <v>5333</v>
      </c>
      <c r="E12" s="258">
        <v>5400</v>
      </c>
      <c r="F12" s="180">
        <v>5474</v>
      </c>
      <c r="G12" s="180">
        <v>5557</v>
      </c>
    </row>
    <row r="13" spans="2:7" x14ac:dyDescent="0.25">
      <c r="B13" s="89">
        <v>8</v>
      </c>
      <c r="C13" s="180">
        <v>4497.6200000000008</v>
      </c>
      <c r="D13" s="180">
        <v>4594</v>
      </c>
      <c r="E13" s="258">
        <v>4609</v>
      </c>
      <c r="F13" s="180">
        <v>4628</v>
      </c>
      <c r="G13" s="180">
        <v>4675</v>
      </c>
    </row>
    <row r="14" spans="2:7" x14ac:dyDescent="0.25">
      <c r="B14" s="89">
        <v>9</v>
      </c>
      <c r="C14" s="180">
        <v>5849.5500799044394</v>
      </c>
      <c r="D14" s="180">
        <v>5843</v>
      </c>
      <c r="E14" s="258">
        <v>5914</v>
      </c>
      <c r="F14" s="180">
        <v>5982</v>
      </c>
      <c r="G14" s="180">
        <v>6066</v>
      </c>
    </row>
    <row r="15" spans="2:7" x14ac:dyDescent="0.25">
      <c r="B15" s="89">
        <v>10</v>
      </c>
      <c r="C15" s="180">
        <v>1968.4491287141259</v>
      </c>
      <c r="D15" s="180">
        <v>1969</v>
      </c>
      <c r="E15" s="258">
        <v>1976</v>
      </c>
      <c r="F15" s="180">
        <v>1990</v>
      </c>
      <c r="G15" s="180">
        <v>1997</v>
      </c>
    </row>
    <row r="16" spans="2:7" x14ac:dyDescent="0.25">
      <c r="B16" s="89">
        <v>11</v>
      </c>
      <c r="C16" s="180">
        <v>3626.1968574439834</v>
      </c>
      <c r="D16" s="180">
        <v>3355</v>
      </c>
      <c r="E16" s="258">
        <v>3367</v>
      </c>
      <c r="F16" s="180">
        <v>3383</v>
      </c>
      <c r="G16" s="180">
        <v>3417</v>
      </c>
    </row>
    <row r="17" spans="2:7" x14ac:dyDescent="0.25">
      <c r="B17" s="89">
        <v>12</v>
      </c>
      <c r="C17" s="180">
        <v>5317.1114330342762</v>
      </c>
      <c r="D17" s="180">
        <v>5271</v>
      </c>
      <c r="E17" s="258">
        <v>5441</v>
      </c>
      <c r="F17" s="180">
        <v>5565</v>
      </c>
      <c r="G17" s="180">
        <v>5638</v>
      </c>
    </row>
    <row r="18" spans="2:7" x14ac:dyDescent="0.25">
      <c r="B18" s="89">
        <v>13</v>
      </c>
      <c r="C18" s="180">
        <v>5935.9985053198043</v>
      </c>
      <c r="D18" s="180">
        <v>5668</v>
      </c>
      <c r="E18" s="258">
        <v>5719</v>
      </c>
      <c r="F18" s="180">
        <v>5820</v>
      </c>
      <c r="G18" s="180">
        <v>5868</v>
      </c>
    </row>
    <row r="19" spans="2:7" x14ac:dyDescent="0.25">
      <c r="B19" s="89">
        <v>14</v>
      </c>
      <c r="C19" s="180">
        <v>2604.2421694114041</v>
      </c>
      <c r="D19" s="180">
        <v>2609</v>
      </c>
      <c r="E19" s="258">
        <v>2629</v>
      </c>
      <c r="F19" s="180">
        <v>2658</v>
      </c>
      <c r="G19" s="180">
        <v>2699</v>
      </c>
    </row>
    <row r="20" spans="2:7" x14ac:dyDescent="0.25">
      <c r="B20" s="90" t="s">
        <v>61</v>
      </c>
      <c r="C20" s="181">
        <f>SUM(C6:C19)</f>
        <v>52140.999985563474</v>
      </c>
      <c r="D20" s="181">
        <f>SUM(D6:D19)</f>
        <v>50609.350123114957</v>
      </c>
      <c r="E20" s="259">
        <f>SUM(E6:E19)</f>
        <v>51110.350123114957</v>
      </c>
      <c r="F20" s="181">
        <f>SUM(F6:F19)</f>
        <v>51640.350123114957</v>
      </c>
      <c r="G20" s="181">
        <f>SUM(G6:G19)</f>
        <v>52165.350123114957</v>
      </c>
    </row>
  </sheetData>
  <mergeCells count="1">
    <mergeCell ref="B4:B5"/>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2:G20"/>
  <sheetViews>
    <sheetView workbookViewId="0"/>
  </sheetViews>
  <sheetFormatPr defaultRowHeight="15" x14ac:dyDescent="0.25"/>
  <cols>
    <col min="2" max="2" width="14.140625" customWidth="1"/>
    <col min="3" max="7" width="9.28515625" bestFit="1" customWidth="1"/>
  </cols>
  <sheetData>
    <row r="2" spans="2:7" x14ac:dyDescent="0.25">
      <c r="B2" s="3" t="s">
        <v>702</v>
      </c>
    </row>
    <row r="4" spans="2:7" x14ac:dyDescent="0.25">
      <c r="B4" s="477" t="s">
        <v>65</v>
      </c>
      <c r="C4" s="88" t="s">
        <v>31</v>
      </c>
      <c r="D4" s="88" t="s">
        <v>32</v>
      </c>
      <c r="E4" s="88" t="s">
        <v>33</v>
      </c>
      <c r="F4" s="88" t="s">
        <v>412</v>
      </c>
      <c r="G4" s="88" t="s">
        <v>618</v>
      </c>
    </row>
    <row r="5" spans="2:7" x14ac:dyDescent="0.25">
      <c r="B5" s="478"/>
      <c r="C5" s="88" t="s">
        <v>453</v>
      </c>
      <c r="D5" s="88" t="s">
        <v>453</v>
      </c>
      <c r="E5" s="88" t="s">
        <v>453</v>
      </c>
      <c r="F5" s="88" t="s">
        <v>453</v>
      </c>
      <c r="G5" s="88" t="s">
        <v>453</v>
      </c>
    </row>
    <row r="6" spans="2:7" x14ac:dyDescent="0.25">
      <c r="B6" s="89">
        <v>1</v>
      </c>
      <c r="C6" s="180">
        <v>923.39290518154701</v>
      </c>
      <c r="D6" s="180">
        <v>899.10278287619053</v>
      </c>
      <c r="E6" s="180">
        <v>879.73808800485324</v>
      </c>
      <c r="F6" s="180">
        <v>874.31597344087879</v>
      </c>
      <c r="G6" s="180">
        <v>870.83032836403811</v>
      </c>
    </row>
    <row r="7" spans="2:7" x14ac:dyDescent="0.25">
      <c r="B7" s="89">
        <v>2</v>
      </c>
      <c r="C7" s="180">
        <v>3109.18075648987</v>
      </c>
      <c r="D7" s="180">
        <v>3027.392841052344</v>
      </c>
      <c r="E7" s="180">
        <v>2962.1894630413094</v>
      </c>
      <c r="F7" s="180">
        <v>2943.9325171982196</v>
      </c>
      <c r="G7" s="180">
        <v>2932.195909156233</v>
      </c>
    </row>
    <row r="8" spans="2:7" x14ac:dyDescent="0.25">
      <c r="B8" s="89">
        <v>3</v>
      </c>
      <c r="C8" s="180">
        <v>2266.9940537198099</v>
      </c>
      <c r="D8" s="180">
        <v>2207.3601075183888</v>
      </c>
      <c r="E8" s="180">
        <v>2159.8184295619299</v>
      </c>
      <c r="F8" s="180">
        <v>2146.5067597341213</v>
      </c>
      <c r="G8" s="180">
        <v>2137.9492577019587</v>
      </c>
    </row>
    <row r="9" spans="2:7" x14ac:dyDescent="0.25">
      <c r="B9" s="89">
        <v>4</v>
      </c>
      <c r="C9" s="180">
        <v>3853.9566242042001</v>
      </c>
      <c r="D9" s="180">
        <v>3752.5771602337095</v>
      </c>
      <c r="E9" s="180">
        <v>3671.7549082364294</v>
      </c>
      <c r="F9" s="180">
        <v>3649.1246776771909</v>
      </c>
      <c r="G9" s="180">
        <v>3634.5766723176807</v>
      </c>
    </row>
    <row r="10" spans="2:7" x14ac:dyDescent="0.25">
      <c r="B10" s="89">
        <v>5</v>
      </c>
      <c r="C10" s="180">
        <v>3565.7788173020404</v>
      </c>
      <c r="D10" s="180">
        <v>3471.9799554090223</v>
      </c>
      <c r="E10" s="180">
        <v>3397.2011495634692</v>
      </c>
      <c r="F10" s="180">
        <v>3376.2630839267144</v>
      </c>
      <c r="G10" s="180">
        <v>3362.8028988745145</v>
      </c>
    </row>
    <row r="11" spans="2:7" x14ac:dyDescent="0.25">
      <c r="B11" s="89">
        <v>6</v>
      </c>
      <c r="C11" s="180">
        <v>2349.8904015339499</v>
      </c>
      <c r="D11" s="180">
        <v>2288.0758424907212</v>
      </c>
      <c r="E11" s="180">
        <v>2238.7957252714509</v>
      </c>
      <c r="F11" s="180">
        <v>2224.9972924500553</v>
      </c>
      <c r="G11" s="180">
        <v>2216.126871350587</v>
      </c>
    </row>
    <row r="12" spans="2:7" x14ac:dyDescent="0.25">
      <c r="B12" s="89">
        <v>7</v>
      </c>
      <c r="C12" s="180">
        <v>4360.13004310631</v>
      </c>
      <c r="D12" s="180">
        <v>4245.4355382860795</v>
      </c>
      <c r="E12" s="180">
        <v>4153.9982016871973</v>
      </c>
      <c r="F12" s="180">
        <v>4128.3957474395102</v>
      </c>
      <c r="G12" s="180">
        <v>4111.9370268517123</v>
      </c>
    </row>
    <row r="13" spans="2:7" x14ac:dyDescent="0.25">
      <c r="B13" s="89">
        <v>8</v>
      </c>
      <c r="C13" s="180">
        <v>4124.5780954244401</v>
      </c>
      <c r="D13" s="180">
        <v>4016.0798539568427</v>
      </c>
      <c r="E13" s="180">
        <v>3929.5823339491567</v>
      </c>
      <c r="F13" s="180">
        <v>3905.3630283470047</v>
      </c>
      <c r="G13" s="180">
        <v>3889.7934747456211</v>
      </c>
    </row>
    <row r="14" spans="2:7" x14ac:dyDescent="0.25">
      <c r="B14" s="89">
        <v>9</v>
      </c>
      <c r="C14" s="180">
        <v>6035.8988667776202</v>
      </c>
      <c r="D14" s="180">
        <v>5877.1227695452435</v>
      </c>
      <c r="E14" s="180">
        <v>5750.5424815946672</v>
      </c>
      <c r="F14" s="180">
        <v>5715.1000009685058</v>
      </c>
      <c r="G14" s="180">
        <v>5692.3155491374018</v>
      </c>
    </row>
    <row r="15" spans="2:7" x14ac:dyDescent="0.25">
      <c r="B15" s="89">
        <v>10</v>
      </c>
      <c r="C15" s="180">
        <v>1656.5409925711999</v>
      </c>
      <c r="D15" s="180">
        <v>1612.9651939186424</v>
      </c>
      <c r="E15" s="180">
        <v>1578.2254740410065</v>
      </c>
      <c r="F15" s="180">
        <v>1568.4983524752683</v>
      </c>
      <c r="G15" s="180">
        <v>1562.2452028972937</v>
      </c>
    </row>
    <row r="16" spans="2:7" x14ac:dyDescent="0.25">
      <c r="B16" s="89">
        <v>11</v>
      </c>
      <c r="C16" s="180">
        <v>3711.1965426071197</v>
      </c>
      <c r="D16" s="180">
        <v>3613.5724246251648</v>
      </c>
      <c r="E16" s="180">
        <v>3535.7440286608062</v>
      </c>
      <c r="F16" s="180">
        <v>3513.9520777907856</v>
      </c>
      <c r="G16" s="180">
        <v>3499.9429665172011</v>
      </c>
    </row>
    <row r="17" spans="2:7" x14ac:dyDescent="0.25">
      <c r="B17" s="89">
        <v>12</v>
      </c>
      <c r="C17" s="180">
        <v>4111.6954374663601</v>
      </c>
      <c r="D17" s="180">
        <v>4003.5360781102272</v>
      </c>
      <c r="E17" s="180">
        <v>3917.3087234233817</v>
      </c>
      <c r="F17" s="180">
        <v>3893.165064111065</v>
      </c>
      <c r="G17" s="180">
        <v>3877.6441402674327</v>
      </c>
    </row>
    <row r="18" spans="2:7" x14ac:dyDescent="0.25">
      <c r="B18" s="89">
        <v>13</v>
      </c>
      <c r="C18" s="180">
        <v>5179.4554173176493</v>
      </c>
      <c r="D18" s="180">
        <v>5043.2083172415969</v>
      </c>
      <c r="E18" s="180">
        <v>4934.5887110119693</v>
      </c>
      <c r="F18" s="180">
        <v>4904.1752212676738</v>
      </c>
      <c r="G18" s="180">
        <v>4884.6236921463405</v>
      </c>
    </row>
    <row r="19" spans="2:7" x14ac:dyDescent="0.25">
      <c r="B19" s="89">
        <v>14</v>
      </c>
      <c r="C19" s="180">
        <v>2435.6619393403398</v>
      </c>
      <c r="D19" s="180">
        <v>2371.5911347358287</v>
      </c>
      <c r="E19" s="180">
        <v>2320.5122819523735</v>
      </c>
      <c r="F19" s="180">
        <v>2306.210203173006</v>
      </c>
      <c r="G19" s="180">
        <v>2297.0160096719837</v>
      </c>
    </row>
    <row r="20" spans="2:7" x14ac:dyDescent="0.25">
      <c r="B20" s="90" t="s">
        <v>61</v>
      </c>
      <c r="C20" s="181">
        <f>SUM(C6:C19)</f>
        <v>47684.350893042458</v>
      </c>
      <c r="D20" s="181">
        <f>SUM(D6:D19)</f>
        <v>46430</v>
      </c>
      <c r="E20" s="181">
        <f>SUM(E6:E19)</f>
        <v>45430.000000000007</v>
      </c>
      <c r="F20" s="181">
        <f>SUM(F6:F19)</f>
        <v>45150</v>
      </c>
      <c r="G20" s="181">
        <f>SUM(G6:G19)</f>
        <v>44970</v>
      </c>
    </row>
  </sheetData>
  <mergeCells count="1">
    <mergeCell ref="B4:B5"/>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B2:G20"/>
  <sheetViews>
    <sheetView zoomScaleNormal="100" workbookViewId="0"/>
  </sheetViews>
  <sheetFormatPr defaultRowHeight="15" x14ac:dyDescent="0.25"/>
  <cols>
    <col min="2" max="2" width="14.140625" customWidth="1"/>
    <col min="3" max="3" width="10.5703125" bestFit="1" customWidth="1"/>
    <col min="4" max="7" width="9.28515625" bestFit="1" customWidth="1"/>
  </cols>
  <sheetData>
    <row r="2" spans="2:7" x14ac:dyDescent="0.25">
      <c r="B2" s="3" t="s">
        <v>703</v>
      </c>
    </row>
    <row r="4" spans="2:7" x14ac:dyDescent="0.25">
      <c r="B4" s="479"/>
      <c r="C4" s="88" t="s">
        <v>31</v>
      </c>
      <c r="D4" s="88" t="s">
        <v>32</v>
      </c>
      <c r="E4" s="88" t="s">
        <v>33</v>
      </c>
      <c r="F4" s="88" t="s">
        <v>412</v>
      </c>
      <c r="G4" s="88" t="s">
        <v>618</v>
      </c>
    </row>
    <row r="5" spans="2:7" x14ac:dyDescent="0.25">
      <c r="B5" s="479"/>
      <c r="C5" s="88" t="s">
        <v>453</v>
      </c>
      <c r="D5" s="88" t="s">
        <v>453</v>
      </c>
      <c r="E5" s="88" t="s">
        <v>453</v>
      </c>
      <c r="F5" s="88" t="s">
        <v>453</v>
      </c>
      <c r="G5" s="88" t="s">
        <v>453</v>
      </c>
    </row>
    <row r="6" spans="2:7" x14ac:dyDescent="0.25">
      <c r="B6" s="89">
        <v>1</v>
      </c>
      <c r="C6" s="180">
        <v>-668.02518754006996</v>
      </c>
      <c r="D6" s="180">
        <v>-719.6884709635583</v>
      </c>
      <c r="E6" s="180">
        <v>-773.22319231242648</v>
      </c>
      <c r="F6" s="180">
        <v>-834.3335817767005</v>
      </c>
      <c r="G6" s="180">
        <v>-895.44397124097463</v>
      </c>
    </row>
    <row r="7" spans="2:7" x14ac:dyDescent="0.25">
      <c r="B7" s="89">
        <v>2</v>
      </c>
      <c r="C7" s="180">
        <v>641.72624725943103</v>
      </c>
      <c r="D7" s="180">
        <v>691.35564089732713</v>
      </c>
      <c r="E7" s="180">
        <v>742.78279734302305</v>
      </c>
      <c r="F7" s="180">
        <v>801.48738158763808</v>
      </c>
      <c r="G7" s="180">
        <v>860.19196583225335</v>
      </c>
    </row>
    <row r="8" spans="2:7" x14ac:dyDescent="0.25">
      <c r="B8" s="89">
        <v>3</v>
      </c>
      <c r="C8" s="180">
        <v>314.28879402604002</v>
      </c>
      <c r="D8" s="180">
        <v>338.59504975628477</v>
      </c>
      <c r="E8" s="180">
        <v>363.78176924692775</v>
      </c>
      <c r="F8" s="180">
        <v>392.53264715605786</v>
      </c>
      <c r="G8" s="180">
        <v>421.28352506518803</v>
      </c>
    </row>
    <row r="9" spans="2:7" x14ac:dyDescent="0.25">
      <c r="B9" s="89">
        <v>4</v>
      </c>
      <c r="C9" s="180">
        <v>1174.62172956108</v>
      </c>
      <c r="D9" s="180">
        <v>1265.4638362085363</v>
      </c>
      <c r="E9" s="180">
        <v>1359.5965847265047</v>
      </c>
      <c r="F9" s="180">
        <v>1467.0500052045629</v>
      </c>
      <c r="G9" s="180">
        <v>1574.5034256826211</v>
      </c>
    </row>
    <row r="10" spans="2:7" x14ac:dyDescent="0.25">
      <c r="B10" s="89">
        <v>5</v>
      </c>
      <c r="C10" s="180">
        <v>1106.63776172046</v>
      </c>
      <c r="D10" s="180">
        <v>1192.2221699093645</v>
      </c>
      <c r="E10" s="180">
        <v>1280.9067664078857</v>
      </c>
      <c r="F10" s="180">
        <v>1382.1410699580842</v>
      </c>
      <c r="G10" s="180">
        <v>1483.375373508283</v>
      </c>
    </row>
    <row r="11" spans="2:7" x14ac:dyDescent="0.25">
      <c r="B11" s="89">
        <v>6</v>
      </c>
      <c r="C11" s="180">
        <v>519.72386685261199</v>
      </c>
      <c r="D11" s="180">
        <v>559.91792231035947</v>
      </c>
      <c r="E11" s="180">
        <v>601.56795723309494</v>
      </c>
      <c r="F11" s="180">
        <v>649.11186502225542</v>
      </c>
      <c r="G11" s="180">
        <v>696.65577281141577</v>
      </c>
    </row>
    <row r="12" spans="2:7" x14ac:dyDescent="0.25">
      <c r="B12" s="89">
        <v>7</v>
      </c>
      <c r="C12" s="180">
        <v>1456.3131601862899</v>
      </c>
      <c r="D12" s="180">
        <v>1568.9405295600641</v>
      </c>
      <c r="E12" s="180">
        <v>1685.647684741374</v>
      </c>
      <c r="F12" s="180">
        <v>1818.8700033917373</v>
      </c>
      <c r="G12" s="180">
        <v>1952.0923220421007</v>
      </c>
    </row>
    <row r="13" spans="2:7" x14ac:dyDescent="0.25">
      <c r="B13" s="89">
        <v>8</v>
      </c>
      <c r="C13" s="180">
        <v>1400.27141784163</v>
      </c>
      <c r="D13" s="180">
        <v>1508.56466857392</v>
      </c>
      <c r="E13" s="180">
        <v>1620.780707078366</v>
      </c>
      <c r="F13" s="180">
        <v>1748.8763736730637</v>
      </c>
      <c r="G13" s="180">
        <v>1876.9720402677615</v>
      </c>
    </row>
    <row r="14" spans="2:7" x14ac:dyDescent="0.25">
      <c r="B14" s="89">
        <v>9</v>
      </c>
      <c r="C14" s="180">
        <v>1472.8609945053199</v>
      </c>
      <c r="D14" s="180">
        <v>1586.7681291789879</v>
      </c>
      <c r="E14" s="180">
        <v>1704.8014075600215</v>
      </c>
      <c r="F14" s="180">
        <v>1839.5375083534652</v>
      </c>
      <c r="G14" s="180">
        <v>1974.2736091469094</v>
      </c>
    </row>
    <row r="15" spans="2:7" x14ac:dyDescent="0.25">
      <c r="B15" s="89">
        <v>10</v>
      </c>
      <c r="C15" s="180">
        <v>554.19907683760096</v>
      </c>
      <c r="D15" s="180">
        <v>597.0593529375634</v>
      </c>
      <c r="E15" s="180">
        <v>641.47218901572603</v>
      </c>
      <c r="F15" s="180">
        <v>692.16986038796813</v>
      </c>
      <c r="G15" s="180">
        <v>742.86753176021034</v>
      </c>
    </row>
    <row r="16" spans="2:7" x14ac:dyDescent="0.25">
      <c r="B16" s="89">
        <v>11</v>
      </c>
      <c r="C16" s="180">
        <v>870.40427992040998</v>
      </c>
      <c r="D16" s="180">
        <v>937.71902170751969</v>
      </c>
      <c r="E16" s="180">
        <v>1007.4721559538333</v>
      </c>
      <c r="F16" s="180">
        <v>1087.0960167444368</v>
      </c>
      <c r="G16" s="180">
        <v>1166.7198775350403</v>
      </c>
    </row>
    <row r="17" spans="2:7" x14ac:dyDescent="0.25">
      <c r="B17" s="89">
        <v>12</v>
      </c>
      <c r="C17" s="180">
        <v>2194.2604212165502</v>
      </c>
      <c r="D17" s="180">
        <v>2363.9586603857933</v>
      </c>
      <c r="E17" s="180">
        <v>2539.8040063513331</v>
      </c>
      <c r="F17" s="180">
        <v>2740.5331276893548</v>
      </c>
      <c r="G17" s="180">
        <v>2941.2622490273766</v>
      </c>
    </row>
    <row r="18" spans="2:7" x14ac:dyDescent="0.25">
      <c r="B18" s="89">
        <v>13</v>
      </c>
      <c r="C18" s="180">
        <v>1649.5978441991599</v>
      </c>
      <c r="D18" s="180">
        <v>1777.173334688468</v>
      </c>
      <c r="E18" s="180">
        <v>1909.3700880056451</v>
      </c>
      <c r="F18" s="180">
        <v>2060.273929056385</v>
      </c>
      <c r="G18" s="180">
        <v>2211.1777701071255</v>
      </c>
    </row>
    <row r="19" spans="2:7" x14ac:dyDescent="0.25">
      <c r="B19" s="89">
        <v>14</v>
      </c>
      <c r="C19" s="180">
        <v>540.174501908769</v>
      </c>
      <c r="D19" s="180">
        <v>581.95015484937073</v>
      </c>
      <c r="E19" s="180">
        <v>625.23907864869227</v>
      </c>
      <c r="F19" s="180">
        <v>674.65379355169148</v>
      </c>
      <c r="G19" s="180">
        <v>724.06850845469069</v>
      </c>
    </row>
    <row r="20" spans="2:7" x14ac:dyDescent="0.25">
      <c r="B20" s="90" t="s">
        <v>61</v>
      </c>
      <c r="C20" s="181">
        <f>SUM(C6:C19)</f>
        <v>13227.054908495282</v>
      </c>
      <c r="D20" s="181">
        <f t="shared" ref="D20:G20" si="0">SUM(D6:D19)</f>
        <v>14250.000000000002</v>
      </c>
      <c r="E20" s="181">
        <f t="shared" si="0"/>
        <v>15310.000000000002</v>
      </c>
      <c r="F20" s="181">
        <f t="shared" si="0"/>
        <v>16520</v>
      </c>
      <c r="G20" s="181">
        <f t="shared" si="0"/>
        <v>17730</v>
      </c>
    </row>
  </sheetData>
  <mergeCells count="1">
    <mergeCell ref="B4:B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I32"/>
  <sheetViews>
    <sheetView workbookViewId="0"/>
  </sheetViews>
  <sheetFormatPr defaultRowHeight="15" x14ac:dyDescent="0.25"/>
  <cols>
    <col min="2" max="2" width="6.42578125" customWidth="1"/>
    <col min="3" max="3" width="30.140625" customWidth="1"/>
    <col min="4" max="4" width="10.140625" customWidth="1"/>
    <col min="5" max="6" width="8.5703125" bestFit="1" customWidth="1"/>
    <col min="7" max="7" width="9.5703125" customWidth="1"/>
    <col min="8" max="8" width="11.85546875" customWidth="1"/>
    <col min="9" max="9" width="11.42578125" customWidth="1"/>
  </cols>
  <sheetData>
    <row r="2" spans="1:9" x14ac:dyDescent="0.25">
      <c r="B2" s="3" t="s">
        <v>615</v>
      </c>
    </row>
    <row r="3" spans="1:9" x14ac:dyDescent="0.25">
      <c r="D3" s="1"/>
      <c r="H3" s="2"/>
      <c r="I3" s="2"/>
    </row>
    <row r="4" spans="1:9" ht="33.75" customHeight="1" x14ac:dyDescent="0.25">
      <c r="A4" s="7"/>
      <c r="B4" s="418" t="s">
        <v>0</v>
      </c>
      <c r="C4" s="418"/>
      <c r="D4" s="214" t="s">
        <v>397</v>
      </c>
      <c r="E4" s="214" t="s">
        <v>398</v>
      </c>
      <c r="F4" s="214" t="s">
        <v>399</v>
      </c>
      <c r="G4" s="214" t="s">
        <v>400</v>
      </c>
      <c r="H4" s="214" t="s">
        <v>431</v>
      </c>
      <c r="I4" s="214" t="s">
        <v>446</v>
      </c>
    </row>
    <row r="5" spans="1:9" x14ac:dyDescent="0.25">
      <c r="A5" s="7"/>
      <c r="B5" s="215" t="s">
        <v>1</v>
      </c>
      <c r="C5" s="215" t="s">
        <v>2</v>
      </c>
      <c r="D5" s="214" t="s">
        <v>64</v>
      </c>
      <c r="E5" s="214" t="s">
        <v>64</v>
      </c>
      <c r="F5" s="214" t="s">
        <v>64</v>
      </c>
      <c r="G5" s="214" t="s">
        <v>64</v>
      </c>
      <c r="H5" s="215" t="s">
        <v>64</v>
      </c>
      <c r="I5" s="215" t="s">
        <v>64</v>
      </c>
    </row>
    <row r="6" spans="1:9" x14ac:dyDescent="0.25">
      <c r="A6" s="7"/>
      <c r="B6" s="216">
        <v>1</v>
      </c>
      <c r="C6" s="217" t="s">
        <v>3</v>
      </c>
      <c r="D6" s="10">
        <v>1.6873864463474288</v>
      </c>
      <c r="E6" s="10">
        <v>12.873710038810609</v>
      </c>
      <c r="F6" s="10">
        <v>20.55811525424642</v>
      </c>
      <c r="G6" s="10">
        <v>-5.9485452078558048</v>
      </c>
      <c r="H6" s="10">
        <v>26.595924523786532</v>
      </c>
      <c r="I6" s="10">
        <v>19.75905406191486</v>
      </c>
    </row>
    <row r="7" spans="1:9" x14ac:dyDescent="0.25">
      <c r="A7" s="7"/>
      <c r="B7" s="216">
        <v>2</v>
      </c>
      <c r="C7" s="217" t="s">
        <v>4</v>
      </c>
      <c r="D7" s="10">
        <v>2.5774521722665811</v>
      </c>
      <c r="E7" s="10">
        <v>6.2883831731676327</v>
      </c>
      <c r="F7" s="10">
        <v>20.55811525424642</v>
      </c>
      <c r="G7" s="10">
        <v>-5.9485452078558048</v>
      </c>
      <c r="H7" s="10">
        <v>22.217728757191303</v>
      </c>
      <c r="I7" s="10">
        <v>17.124923315657668</v>
      </c>
    </row>
    <row r="8" spans="1:9" x14ac:dyDescent="0.25">
      <c r="A8" s="7"/>
      <c r="B8" s="216">
        <v>3</v>
      </c>
      <c r="C8" s="217" t="s">
        <v>5</v>
      </c>
      <c r="D8" s="10">
        <v>1.5318130002091048</v>
      </c>
      <c r="E8" s="10">
        <v>12.135964353604159</v>
      </c>
      <c r="F8" s="10">
        <v>19.946065624963033</v>
      </c>
      <c r="G8" s="10">
        <v>-5.9485452078558048</v>
      </c>
      <c r="H8" s="10">
        <v>25.238104900199662</v>
      </c>
      <c r="I8" s="10">
        <v>18.851906158548893</v>
      </c>
    </row>
    <row r="9" spans="1:9" x14ac:dyDescent="0.25">
      <c r="A9" s="7"/>
      <c r="B9" s="216">
        <v>4</v>
      </c>
      <c r="C9" s="217" t="s">
        <v>6</v>
      </c>
      <c r="D9" s="10">
        <v>1.5265537490760683</v>
      </c>
      <c r="E9" s="10">
        <v>12.135964353604159</v>
      </c>
      <c r="F9" s="10">
        <v>25.86172398571868</v>
      </c>
      <c r="G9" s="10">
        <v>-5.9485452078558048</v>
      </c>
      <c r="H9" s="10">
        <v>31.148504009822272</v>
      </c>
      <c r="I9" s="10">
        <v>24.767564519304539</v>
      </c>
    </row>
    <row r="10" spans="1:9" x14ac:dyDescent="0.25">
      <c r="A10" s="7"/>
      <c r="B10" s="216">
        <v>5</v>
      </c>
      <c r="C10" s="217" t="s">
        <v>7</v>
      </c>
      <c r="D10" s="10">
        <v>2.8643813515779697</v>
      </c>
      <c r="E10" s="10">
        <v>10.979741795669922</v>
      </c>
      <c r="F10" s="10">
        <v>18.552173261512856</v>
      </c>
      <c r="G10" s="10">
        <v>-5.9485452078558048</v>
      </c>
      <c r="H10" s="10">
        <v>24.251802841770957</v>
      </c>
      <c r="I10" s="10">
        <v>16.99552477192502</v>
      </c>
    </row>
    <row r="11" spans="1:9" x14ac:dyDescent="0.25">
      <c r="A11" s="7"/>
      <c r="B11" s="216">
        <v>6</v>
      </c>
      <c r="C11" s="217" t="s">
        <v>8</v>
      </c>
      <c r="D11" s="10">
        <v>2.9589822279938325</v>
      </c>
      <c r="E11" s="10">
        <v>11.14928609057106</v>
      </c>
      <c r="F11" s="10">
        <v>18.823491363551121</v>
      </c>
      <c r="G11" s="10">
        <v>-5.9485452078558048</v>
      </c>
      <c r="H11" s="10">
        <v>24.753357256145996</v>
      </c>
      <c r="I11" s="10">
        <v>17.33466059192374</v>
      </c>
    </row>
    <row r="12" spans="1:9" x14ac:dyDescent="0.25">
      <c r="A12" s="7"/>
      <c r="B12" s="216">
        <v>7</v>
      </c>
      <c r="C12" s="217" t="s">
        <v>9</v>
      </c>
      <c r="D12" s="10">
        <v>2.4784886261366368</v>
      </c>
      <c r="E12" s="10">
        <v>9.6665852355887907</v>
      </c>
      <c r="F12" s="10">
        <v>27.558980919508926</v>
      </c>
      <c r="G12" s="10">
        <v>-5.9485452078558048</v>
      </c>
      <c r="H12" s="10">
        <v>31.822192526260789</v>
      </c>
      <c r="I12" s="10">
        <v>25.477069805888636</v>
      </c>
    </row>
    <row r="13" spans="1:9" x14ac:dyDescent="0.25">
      <c r="A13" s="7"/>
      <c r="B13" s="216">
        <v>8</v>
      </c>
      <c r="C13" s="217" t="s">
        <v>10</v>
      </c>
      <c r="D13" s="10">
        <v>2.6668023322831536</v>
      </c>
      <c r="E13" s="10">
        <v>9.6665852355887907</v>
      </c>
      <c r="F13" s="10">
        <v>16.383505882990331</v>
      </c>
      <c r="G13" s="10">
        <v>-5.9485452078558048</v>
      </c>
      <c r="H13" s="10">
        <v>20.835031195888714</v>
      </c>
      <c r="I13" s="10">
        <v>14.301594769370045</v>
      </c>
    </row>
    <row r="14" spans="1:9" x14ac:dyDescent="0.25">
      <c r="A14" s="7"/>
      <c r="B14" s="216">
        <v>9</v>
      </c>
      <c r="C14" s="217" t="s">
        <v>11</v>
      </c>
      <c r="D14" s="10">
        <v>1.0894125013331215</v>
      </c>
      <c r="E14" s="10">
        <v>6.3479018453317853</v>
      </c>
      <c r="F14" s="10">
        <v>13.312399184772273</v>
      </c>
      <c r="G14" s="10">
        <v>-5.9485452078558048</v>
      </c>
      <c r="H14" s="10">
        <v>13.531587954515018</v>
      </c>
      <c r="I14" s="10">
        <v>9.9030147150491832</v>
      </c>
    </row>
    <row r="15" spans="1:9" x14ac:dyDescent="0.25">
      <c r="A15" s="7"/>
      <c r="B15" s="216">
        <v>10</v>
      </c>
      <c r="C15" s="217" t="s">
        <v>407</v>
      </c>
      <c r="D15" s="10">
        <v>2.0804657765736119</v>
      </c>
      <c r="E15" s="10">
        <v>7.8832970007953493</v>
      </c>
      <c r="F15" s="10">
        <v>14.540051189810008</v>
      </c>
      <c r="G15" s="10">
        <v>-5.9485452078558048</v>
      </c>
      <c r="H15" s="10">
        <v>16.978609359164093</v>
      </c>
      <c r="I15" s="10">
        <v>11.744824782272342</v>
      </c>
    </row>
    <row r="16" spans="1:9" x14ac:dyDescent="0.25">
      <c r="A16" s="7"/>
      <c r="B16" s="216">
        <v>11</v>
      </c>
      <c r="C16" s="217" t="s">
        <v>12</v>
      </c>
      <c r="D16" s="10">
        <v>3.7657582372395382</v>
      </c>
      <c r="E16" s="10">
        <v>7.8832970007953493</v>
      </c>
      <c r="F16" s="10">
        <v>9.2426573107225103</v>
      </c>
      <c r="G16" s="10">
        <v>-5.9485452078558048</v>
      </c>
      <c r="H16" s="10">
        <v>13.366507940742522</v>
      </c>
      <c r="I16" s="10">
        <v>6.4474309031848449</v>
      </c>
    </row>
    <row r="17" spans="1:9" x14ac:dyDescent="0.25">
      <c r="A17" s="7"/>
      <c r="B17" s="216">
        <v>12</v>
      </c>
      <c r="C17" s="217" t="s">
        <v>13</v>
      </c>
      <c r="D17" s="10">
        <v>1.6044641361783818</v>
      </c>
      <c r="E17" s="10">
        <v>5.2291679153608435</v>
      </c>
      <c r="F17" s="10">
        <v>7.3768439887576438</v>
      </c>
      <c r="G17" s="10">
        <v>-5.9485452078558048</v>
      </c>
      <c r="H17" s="10">
        <v>7.2160972493688966</v>
      </c>
      <c r="I17" s="10">
        <v>3.5199659470461775</v>
      </c>
    </row>
    <row r="18" spans="1:9" x14ac:dyDescent="0.25">
      <c r="A18" s="7"/>
      <c r="B18" s="216">
        <v>13</v>
      </c>
      <c r="C18" s="217" t="s">
        <v>14</v>
      </c>
      <c r="D18" s="10">
        <v>3.9378944066013548</v>
      </c>
      <c r="E18" s="10">
        <v>4.3210987375097849</v>
      </c>
      <c r="F18" s="10">
        <v>4.8213645180755469</v>
      </c>
      <c r="G18" s="10">
        <v>-5.9485452078558048</v>
      </c>
      <c r="H18" s="10">
        <v>6.2675927068289248</v>
      </c>
      <c r="I18" s="10">
        <v>0.60125880522365627</v>
      </c>
    </row>
    <row r="19" spans="1:9" x14ac:dyDescent="0.25">
      <c r="A19" s="7"/>
      <c r="B19" s="216">
        <v>14</v>
      </c>
      <c r="C19" s="217" t="s">
        <v>15</v>
      </c>
      <c r="D19" s="10">
        <v>1.4759991050337009</v>
      </c>
      <c r="E19" s="10">
        <v>4.3210987375097849</v>
      </c>
      <c r="F19" s="10">
        <v>0.95513880492708914</v>
      </c>
      <c r="G19" s="10">
        <v>-5.9485452078558048</v>
      </c>
      <c r="H19" s="10">
        <v>-6.052830788718655E-2</v>
      </c>
      <c r="I19" s="10">
        <v>-3.2649669079248014</v>
      </c>
    </row>
    <row r="20" spans="1:9" x14ac:dyDescent="0.25">
      <c r="A20" s="7"/>
      <c r="B20" s="216">
        <v>15</v>
      </c>
      <c r="C20" s="217" t="s">
        <v>16</v>
      </c>
      <c r="D20" s="10">
        <v>4.1381624411318221</v>
      </c>
      <c r="E20" s="10">
        <v>0.96769150235610535</v>
      </c>
      <c r="F20" s="10">
        <v>7.242466203232506E-2</v>
      </c>
      <c r="G20" s="10">
        <v>-5.9485452078558048</v>
      </c>
      <c r="H20" s="10">
        <v>-0.96380490280677389</v>
      </c>
      <c r="I20" s="10">
        <v>-5.489043944881038</v>
      </c>
    </row>
    <row r="21" spans="1:9" x14ac:dyDescent="0.25">
      <c r="A21" s="7"/>
      <c r="B21" s="216">
        <v>16</v>
      </c>
      <c r="C21" s="217" t="s">
        <v>17</v>
      </c>
      <c r="D21" s="10">
        <v>3.5092389460989422</v>
      </c>
      <c r="E21" s="10">
        <v>-0.94852725299934137</v>
      </c>
      <c r="F21" s="10">
        <v>0</v>
      </c>
      <c r="G21" s="10">
        <v>-5.9485452078558048</v>
      </c>
      <c r="H21" s="10">
        <v>-3.1981280641563359</v>
      </c>
      <c r="I21" s="10">
        <v>-6.327956109055541</v>
      </c>
    </row>
    <row r="22" spans="1:9" x14ac:dyDescent="0.25">
      <c r="A22" s="7"/>
      <c r="B22" s="216">
        <v>17</v>
      </c>
      <c r="C22" s="217" t="s">
        <v>18</v>
      </c>
      <c r="D22" s="10">
        <v>1.8394907870236612</v>
      </c>
      <c r="E22" s="10">
        <v>5.4971048807826384E-2</v>
      </c>
      <c r="F22" s="10">
        <v>1.3049330397143895E-16</v>
      </c>
      <c r="G22" s="10">
        <v>-5.9485452078558048</v>
      </c>
      <c r="H22" s="10">
        <v>-4.0650775817858822</v>
      </c>
      <c r="I22" s="10">
        <v>-5.9265567883326744</v>
      </c>
    </row>
    <row r="23" spans="1:9" x14ac:dyDescent="0.25">
      <c r="A23" s="7"/>
      <c r="B23" s="216">
        <v>18</v>
      </c>
      <c r="C23" s="217" t="s">
        <v>19</v>
      </c>
      <c r="D23" s="10">
        <v>1.6130412568010506</v>
      </c>
      <c r="E23" s="10">
        <v>-0.13341826845652807</v>
      </c>
      <c r="F23" s="10">
        <v>0</v>
      </c>
      <c r="G23" s="10">
        <v>-5.9485452078558048</v>
      </c>
      <c r="H23" s="10">
        <v>-4.4422385658199763</v>
      </c>
      <c r="I23" s="10">
        <v>-6.0019125152384163</v>
      </c>
    </row>
    <row r="24" spans="1:9" x14ac:dyDescent="0.25">
      <c r="A24" s="7"/>
      <c r="B24" s="216">
        <v>19</v>
      </c>
      <c r="C24" s="217" t="s">
        <v>20</v>
      </c>
      <c r="D24" s="10">
        <v>5.2703674014235107</v>
      </c>
      <c r="E24" s="10">
        <v>-1.8294258479384125</v>
      </c>
      <c r="F24" s="10">
        <v>0</v>
      </c>
      <c r="G24" s="10">
        <v>-5.9485452078558048</v>
      </c>
      <c r="H24" s="10">
        <v>-2.1417184847830244</v>
      </c>
      <c r="I24" s="10">
        <v>-6.6803155470311699</v>
      </c>
    </row>
    <row r="25" spans="1:9" x14ac:dyDescent="0.25">
      <c r="A25" s="7"/>
      <c r="B25" s="216">
        <v>20</v>
      </c>
      <c r="C25" s="217" t="s">
        <v>21</v>
      </c>
      <c r="D25" s="10">
        <v>9.0757427086438494</v>
      </c>
      <c r="E25" s="10">
        <v>-3.9415719948024774</v>
      </c>
      <c r="F25" s="10">
        <v>0</v>
      </c>
      <c r="G25" s="10">
        <v>-5.9485452078558048</v>
      </c>
      <c r="H25" s="10">
        <v>-2.606009505393736E-2</v>
      </c>
      <c r="I25" s="10">
        <v>-7.5251740057767957</v>
      </c>
    </row>
    <row r="26" spans="1:9" x14ac:dyDescent="0.25">
      <c r="A26" s="7"/>
      <c r="B26" s="216">
        <v>21</v>
      </c>
      <c r="C26" s="217" t="s">
        <v>22</v>
      </c>
      <c r="D26" s="10">
        <v>5.8046777497328943</v>
      </c>
      <c r="E26" s="10">
        <v>-3.9460675107337719</v>
      </c>
      <c r="F26" s="10">
        <v>0</v>
      </c>
      <c r="G26" s="10">
        <v>-5.9485452078558048</v>
      </c>
      <c r="H26" s="10">
        <v>-3.3007214667099283</v>
      </c>
      <c r="I26" s="10">
        <v>-7.5269722121493139</v>
      </c>
    </row>
    <row r="27" spans="1:9" x14ac:dyDescent="0.25">
      <c r="A27" s="7"/>
      <c r="B27" s="216">
        <v>22</v>
      </c>
      <c r="C27" s="217" t="s">
        <v>23</v>
      </c>
      <c r="D27" s="10">
        <v>2.4402645295257717</v>
      </c>
      <c r="E27" s="10">
        <v>3.2609915019847309</v>
      </c>
      <c r="F27" s="10">
        <v>-7.2092819136653912</v>
      </c>
      <c r="G27" s="10">
        <v>-5.9485452078558048</v>
      </c>
      <c r="H27" s="10">
        <v>-8.1087693904076392</v>
      </c>
      <c r="I27" s="10">
        <v>-11.853430520727304</v>
      </c>
    </row>
    <row r="28" spans="1:9" x14ac:dyDescent="0.25">
      <c r="A28" s="7"/>
      <c r="B28" s="216">
        <v>23</v>
      </c>
      <c r="C28" s="217" t="s">
        <v>24</v>
      </c>
      <c r="D28" s="10">
        <v>-5.9018499328004239</v>
      </c>
      <c r="E28" s="10">
        <v>3.2609915019847309</v>
      </c>
      <c r="F28" s="10">
        <v>-7.1459672262188052</v>
      </c>
      <c r="G28" s="10">
        <v>-5.9485452078558048</v>
      </c>
      <c r="H28" s="10">
        <v>-16.38756916528725</v>
      </c>
      <c r="I28" s="10">
        <v>-11.790115833280717</v>
      </c>
    </row>
    <row r="29" spans="1:9" x14ac:dyDescent="0.25">
      <c r="A29" s="7"/>
      <c r="B29" s="216">
        <v>24</v>
      </c>
      <c r="C29" s="217" t="s">
        <v>25</v>
      </c>
      <c r="D29" s="10">
        <v>-4.4153208455757085</v>
      </c>
      <c r="E29" s="10">
        <v>3.2609915019847309</v>
      </c>
      <c r="F29" s="10">
        <v>0</v>
      </c>
      <c r="G29" s="10">
        <v>-5.9485452078558048</v>
      </c>
      <c r="H29" s="10">
        <v>-7.7550728518437282</v>
      </c>
      <c r="I29" s="10">
        <v>-4.6441486070619122</v>
      </c>
    </row>
    <row r="30" spans="1:9" x14ac:dyDescent="0.25">
      <c r="A30" s="7"/>
      <c r="B30" s="216">
        <v>25</v>
      </c>
      <c r="C30" s="217" t="s">
        <v>26</v>
      </c>
      <c r="D30" s="10">
        <v>-1.7201201182491703</v>
      </c>
      <c r="E30" s="10">
        <v>-2.2155761854580769</v>
      </c>
      <c r="F30" s="10">
        <v>0</v>
      </c>
      <c r="G30" s="10">
        <v>-5.9485452078558048</v>
      </c>
      <c r="H30" s="10">
        <v>-9.4411262744714364</v>
      </c>
      <c r="I30" s="10">
        <v>-6.8347756820390355</v>
      </c>
    </row>
    <row r="31" spans="1:9" x14ac:dyDescent="0.25">
      <c r="A31" s="7"/>
      <c r="B31" s="216">
        <v>26</v>
      </c>
      <c r="C31" s="217" t="s">
        <v>27</v>
      </c>
      <c r="D31" s="10">
        <v>-0.83781890803937209</v>
      </c>
      <c r="E31" s="10">
        <v>-1.6504992028031387</v>
      </c>
      <c r="F31" s="10">
        <v>0</v>
      </c>
      <c r="G31" s="10">
        <v>-5.9485452078558048</v>
      </c>
      <c r="H31" s="10">
        <v>-8.1067634781376867</v>
      </c>
      <c r="I31" s="10">
        <v>-6.6087448889770606</v>
      </c>
    </row>
    <row r="32" spans="1:9" x14ac:dyDescent="0.25">
      <c r="A32" s="7"/>
      <c r="B32" s="216">
        <v>27</v>
      </c>
      <c r="C32" s="217" t="s">
        <v>28</v>
      </c>
      <c r="D32" s="10">
        <v>8.7766681772704497E-2</v>
      </c>
      <c r="E32" s="10">
        <v>-4.1164440827068152</v>
      </c>
      <c r="F32" s="10">
        <v>0</v>
      </c>
      <c r="G32" s="10">
        <v>-5.9485452078558048</v>
      </c>
      <c r="H32" s="10">
        <v>-9.1539337922485533</v>
      </c>
      <c r="I32" s="10">
        <v>-7.5951228409385312</v>
      </c>
    </row>
  </sheetData>
  <mergeCells count="1">
    <mergeCell ref="B4:C4"/>
  </mergeCells>
  <conditionalFormatting sqref="D6:I32">
    <cfRule type="cellIs" dxfId="51" priority="1" operator="equal">
      <formula>0</formula>
    </cfRule>
  </conditionalFormatting>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B2:G20"/>
  <sheetViews>
    <sheetView workbookViewId="0">
      <selection activeCell="L20" sqref="L20"/>
    </sheetView>
  </sheetViews>
  <sheetFormatPr defaultRowHeight="15" x14ac:dyDescent="0.25"/>
  <cols>
    <col min="2" max="2" width="14.140625" customWidth="1"/>
    <col min="3" max="7" width="9.28515625" bestFit="1" customWidth="1"/>
  </cols>
  <sheetData>
    <row r="2" spans="2:7" x14ac:dyDescent="0.25">
      <c r="B2" s="3" t="s">
        <v>704</v>
      </c>
    </row>
    <row r="4" spans="2:7" x14ac:dyDescent="0.25">
      <c r="B4" s="479"/>
      <c r="C4" s="88" t="s">
        <v>31</v>
      </c>
      <c r="D4" s="88" t="s">
        <v>32</v>
      </c>
      <c r="E4" s="88" t="s">
        <v>33</v>
      </c>
      <c r="F4" s="88" t="s">
        <v>412</v>
      </c>
      <c r="G4" s="88" t="s">
        <v>618</v>
      </c>
    </row>
    <row r="5" spans="2:7" x14ac:dyDescent="0.25">
      <c r="B5" s="479"/>
      <c r="C5" s="182" t="s">
        <v>452</v>
      </c>
      <c r="D5" s="182" t="s">
        <v>452</v>
      </c>
      <c r="E5" s="182" t="s">
        <v>452</v>
      </c>
      <c r="F5" s="182" t="s">
        <v>452</v>
      </c>
      <c r="G5" s="182" t="s">
        <v>452</v>
      </c>
    </row>
    <row r="6" spans="2:7" x14ac:dyDescent="0.25">
      <c r="B6" s="89">
        <v>1</v>
      </c>
      <c r="C6" s="200">
        <v>0.75225297642106703</v>
      </c>
      <c r="D6" s="200">
        <v>0.70431210615689621</v>
      </c>
      <c r="E6" s="200">
        <v>0.66122128109666412</v>
      </c>
      <c r="F6" s="200">
        <v>0.62021070276347778</v>
      </c>
      <c r="G6" s="200">
        <v>0.5818747273650644</v>
      </c>
    </row>
    <row r="7" spans="2:7" x14ac:dyDescent="0.25">
      <c r="B7" s="89">
        <v>2</v>
      </c>
      <c r="C7" s="200">
        <v>1.76349874604969</v>
      </c>
      <c r="D7" s="200">
        <v>1.6511114677731418</v>
      </c>
      <c r="E7" s="200">
        <v>1.5500940994916628</v>
      </c>
      <c r="F7" s="200">
        <v>1.4539534317479101</v>
      </c>
      <c r="G7" s="200">
        <v>1.364082807552663</v>
      </c>
    </row>
    <row r="8" spans="2:7" x14ac:dyDescent="0.25">
      <c r="B8" s="89">
        <v>3</v>
      </c>
      <c r="C8" s="200">
        <v>1.2867901254155101</v>
      </c>
      <c r="D8" s="200">
        <v>1.204783353234617</v>
      </c>
      <c r="E8" s="200">
        <v>1.1310729793025414</v>
      </c>
      <c r="F8" s="200">
        <v>1.0609210372154625</v>
      </c>
      <c r="G8" s="200">
        <v>0.99534422178623638</v>
      </c>
    </row>
    <row r="9" spans="2:7" x14ac:dyDescent="0.25">
      <c r="B9" s="89">
        <v>4</v>
      </c>
      <c r="C9" s="200">
        <v>2.0635602677575</v>
      </c>
      <c r="D9" s="200">
        <v>1.9320501532352208</v>
      </c>
      <c r="E9" s="200">
        <v>1.8138445531427707</v>
      </c>
      <c r="F9" s="200">
        <v>1.7013454302961628</v>
      </c>
      <c r="G9" s="200">
        <v>1.5961832067656381</v>
      </c>
    </row>
    <row r="10" spans="2:7" x14ac:dyDescent="0.25">
      <c r="B10" s="89">
        <v>5</v>
      </c>
      <c r="C10" s="200">
        <v>1.85009563232831</v>
      </c>
      <c r="D10" s="200">
        <v>1.7321895588851199</v>
      </c>
      <c r="E10" s="200">
        <v>1.6262117166748489</v>
      </c>
      <c r="F10" s="200">
        <v>1.5253500461574876</v>
      </c>
      <c r="G10" s="200">
        <v>1.431066310673867</v>
      </c>
    </row>
    <row r="11" spans="2:7" x14ac:dyDescent="0.25">
      <c r="B11" s="89">
        <v>6</v>
      </c>
      <c r="C11" s="200">
        <v>1.29552264685725</v>
      </c>
      <c r="D11" s="200">
        <v>1.2129593535449827</v>
      </c>
      <c r="E11" s="200">
        <v>1.1387487601846358</v>
      </c>
      <c r="F11" s="200">
        <v>1.0681207471934089</v>
      </c>
      <c r="G11" s="200">
        <v>1.0020989089624794</v>
      </c>
    </row>
    <row r="12" spans="2:7" x14ac:dyDescent="0.25">
      <c r="B12" s="89">
        <v>7</v>
      </c>
      <c r="C12" s="200">
        <v>2.22653039872502</v>
      </c>
      <c r="D12" s="200">
        <v>2.0846342436677872</v>
      </c>
      <c r="E12" s="200">
        <v>1.9570933300256652</v>
      </c>
      <c r="F12" s="200">
        <v>1.8357095639386802</v>
      </c>
      <c r="G12" s="200">
        <v>1.7222421304225852</v>
      </c>
    </row>
    <row r="13" spans="2:7" x14ac:dyDescent="0.25">
      <c r="B13" s="89">
        <v>8</v>
      </c>
      <c r="C13" s="200">
        <v>2.0977760860117902</v>
      </c>
      <c r="D13" s="200">
        <v>1.9640854070313742</v>
      </c>
      <c r="E13" s="200">
        <v>1.8439198441539273</v>
      </c>
      <c r="F13" s="200">
        <v>1.7295553774153918</v>
      </c>
      <c r="G13" s="200">
        <v>1.622649462855456</v>
      </c>
    </row>
    <row r="14" spans="2:7" x14ac:dyDescent="0.25">
      <c r="B14" s="89">
        <v>9</v>
      </c>
      <c r="C14" s="200">
        <v>3.1892579612672201</v>
      </c>
      <c r="D14" s="200">
        <v>2.9860074498667788</v>
      </c>
      <c r="E14" s="200">
        <v>2.8033192303601617</v>
      </c>
      <c r="F14" s="200">
        <v>2.6294504421400711</v>
      </c>
      <c r="G14" s="200">
        <v>2.466920922716942</v>
      </c>
    </row>
    <row r="15" spans="2:7" x14ac:dyDescent="0.25">
      <c r="B15" s="89">
        <v>10</v>
      </c>
      <c r="C15" s="200">
        <v>0.87023311332356501</v>
      </c>
      <c r="D15" s="200">
        <v>0.81477340217171679</v>
      </c>
      <c r="E15" s="200">
        <v>0.76492439655361599</v>
      </c>
      <c r="F15" s="200">
        <v>0.71748189465500978</v>
      </c>
      <c r="G15" s="200">
        <v>0.67313346896718207</v>
      </c>
    </row>
    <row r="16" spans="2:7" x14ac:dyDescent="0.25">
      <c r="B16" s="89">
        <v>11</v>
      </c>
      <c r="C16" s="200">
        <v>1.99565684849878</v>
      </c>
      <c r="D16" s="200">
        <v>1.8684741997562491</v>
      </c>
      <c r="E16" s="200">
        <v>1.7541582677036516</v>
      </c>
      <c r="F16" s="200">
        <v>1.6453610358191106</v>
      </c>
      <c r="G16" s="200">
        <v>1.5436592755792133</v>
      </c>
    </row>
    <row r="17" spans="2:7" x14ac:dyDescent="0.25">
      <c r="B17" s="89">
        <v>12</v>
      </c>
      <c r="C17" s="200">
        <v>1.9278990406801</v>
      </c>
      <c r="D17" s="200">
        <v>1.8050345779412649</v>
      </c>
      <c r="E17" s="200">
        <v>1.694599972961736</v>
      </c>
      <c r="F17" s="200">
        <v>1.5894966937398398</v>
      </c>
      <c r="G17" s="200">
        <v>1.4912479762063275</v>
      </c>
    </row>
    <row r="18" spans="2:7" x14ac:dyDescent="0.25">
      <c r="B18" s="89">
        <v>13</v>
      </c>
      <c r="C18" s="200">
        <v>2.6756026639855901</v>
      </c>
      <c r="D18" s="200">
        <v>2.5050872599750051</v>
      </c>
      <c r="E18" s="200">
        <v>2.3518224276136652</v>
      </c>
      <c r="F18" s="200">
        <v>2.2059565871594247</v>
      </c>
      <c r="G18" s="200">
        <v>2.0696037363000253</v>
      </c>
    </row>
    <row r="19" spans="2:7" x14ac:dyDescent="0.25">
      <c r="B19" s="89">
        <v>14</v>
      </c>
      <c r="C19" s="200">
        <v>1.3185268088342199</v>
      </c>
      <c r="D19" s="200">
        <v>1.2344974667598452</v>
      </c>
      <c r="E19" s="200">
        <v>1.1589691407344538</v>
      </c>
      <c r="F19" s="200">
        <v>1.0870870097585641</v>
      </c>
      <c r="G19" s="200">
        <v>1.0198928438463193</v>
      </c>
    </row>
    <row r="20" spans="2:7" x14ac:dyDescent="0.25">
      <c r="B20" s="90" t="s">
        <v>61</v>
      </c>
      <c r="C20" s="201">
        <f>SUM(C6:C19)</f>
        <v>25.313203316155612</v>
      </c>
      <c r="D20" s="201">
        <f>SUM(D6:D19)</f>
        <v>23.7</v>
      </c>
      <c r="E20" s="201">
        <f>SUM(E6:E19)</f>
        <v>22.249999999999996</v>
      </c>
      <c r="F20" s="201">
        <f>SUM(F6:F19)</f>
        <v>20.869999999999997</v>
      </c>
      <c r="G20" s="201">
        <f>SUM(G6:G19)</f>
        <v>19.579999999999995</v>
      </c>
    </row>
  </sheetData>
  <mergeCells count="1">
    <mergeCell ref="B4:B5"/>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O81"/>
  <sheetViews>
    <sheetView zoomScale="75" zoomScaleNormal="75" workbookViewId="0">
      <selection activeCell="O2" sqref="O2"/>
    </sheetView>
  </sheetViews>
  <sheetFormatPr defaultRowHeight="15" x14ac:dyDescent="0.25"/>
  <cols>
    <col min="3" max="3" width="20.28515625" customWidth="1"/>
    <col min="4" max="4" width="15.85546875" customWidth="1"/>
    <col min="5" max="5" width="16.7109375" customWidth="1"/>
    <col min="6" max="6" width="18" customWidth="1"/>
    <col min="7" max="7" width="18.140625" customWidth="1"/>
    <col min="8" max="8" width="10" customWidth="1"/>
    <col min="10" max="10" width="19.28515625" customWidth="1"/>
    <col min="11" max="11" width="15.85546875" customWidth="1"/>
    <col min="12" max="12" width="16.42578125" customWidth="1"/>
    <col min="13" max="13" width="17.7109375" customWidth="1"/>
    <col min="14" max="14" width="16.5703125" customWidth="1"/>
    <col min="15" max="15" width="18.140625" customWidth="1"/>
  </cols>
  <sheetData>
    <row r="2" spans="2:15" x14ac:dyDescent="0.25">
      <c r="B2" s="3" t="s">
        <v>963</v>
      </c>
      <c r="I2" s="3" t="s">
        <v>961</v>
      </c>
    </row>
    <row r="3" spans="2:15" x14ac:dyDescent="0.25">
      <c r="C3" t="s">
        <v>962</v>
      </c>
      <c r="E3" s="9">
        <f>'T23'!C6</f>
        <v>47.301861566140332</v>
      </c>
    </row>
    <row r="4" spans="2:15" ht="47.25" customHeight="1" x14ac:dyDescent="0.25">
      <c r="B4" s="480" t="s">
        <v>960</v>
      </c>
      <c r="C4" s="480"/>
      <c r="D4" s="480"/>
      <c r="E4" s="480"/>
      <c r="F4" s="480"/>
      <c r="G4" s="480"/>
      <c r="H4" s="413"/>
      <c r="I4" s="480" t="s">
        <v>952</v>
      </c>
      <c r="J4" s="480"/>
      <c r="K4" s="480"/>
      <c r="L4" s="480"/>
      <c r="M4" s="480"/>
      <c r="N4" s="480"/>
      <c r="O4" s="480"/>
    </row>
    <row r="5" spans="2:15" ht="22.5" customHeight="1" x14ac:dyDescent="0.25">
      <c r="B5" s="483" t="s">
        <v>1</v>
      </c>
      <c r="C5" s="483" t="s">
        <v>2</v>
      </c>
      <c r="D5" s="481" t="s">
        <v>936</v>
      </c>
      <c r="E5" s="481" t="s">
        <v>937</v>
      </c>
      <c r="F5" s="481" t="s">
        <v>938</v>
      </c>
      <c r="G5" s="481" t="s">
        <v>951</v>
      </c>
      <c r="H5" s="413"/>
      <c r="I5" s="483" t="s">
        <v>1</v>
      </c>
      <c r="J5" s="483" t="s">
        <v>2</v>
      </c>
      <c r="K5" s="481" t="s">
        <v>936</v>
      </c>
      <c r="L5" s="481" t="s">
        <v>937</v>
      </c>
      <c r="M5" s="481" t="s">
        <v>956</v>
      </c>
      <c r="N5" s="481" t="s">
        <v>957</v>
      </c>
      <c r="O5" s="481" t="s">
        <v>953</v>
      </c>
    </row>
    <row r="6" spans="2:15" ht="34.5" customHeight="1" x14ac:dyDescent="0.25">
      <c r="B6" s="483"/>
      <c r="C6" s="483"/>
      <c r="D6" s="482"/>
      <c r="E6" s="482"/>
      <c r="F6" s="482"/>
      <c r="G6" s="482"/>
      <c r="H6" s="413"/>
      <c r="I6" s="483"/>
      <c r="J6" s="483"/>
      <c r="K6" s="482"/>
      <c r="L6" s="482"/>
      <c r="M6" s="482"/>
      <c r="N6" s="482"/>
      <c r="O6" s="482"/>
    </row>
    <row r="7" spans="2:15" ht="23.25" customHeight="1" x14ac:dyDescent="0.25">
      <c r="B7" s="408">
        <v>1</v>
      </c>
      <c r="C7" s="409" t="s">
        <v>35</v>
      </c>
      <c r="D7" s="410">
        <v>2.0931474662090972</v>
      </c>
      <c r="E7" s="410">
        <v>-7.137758584715173</v>
      </c>
      <c r="F7" s="410">
        <v>52.242687115919537</v>
      </c>
      <c r="G7" s="410">
        <v>47.198075997413461</v>
      </c>
      <c r="H7" s="413"/>
      <c r="I7" s="408">
        <v>1</v>
      </c>
      <c r="J7" s="409" t="s">
        <v>35</v>
      </c>
      <c r="K7" s="410">
        <f>D7</f>
        <v>2.0931474662090972</v>
      </c>
      <c r="L7" s="410">
        <f>E7</f>
        <v>-7.137758584715173</v>
      </c>
      <c r="M7" s="416">
        <f t="shared" ref="M7:M20" si="0">($E$3-1.62)*2/3</f>
        <v>30.454574377426891</v>
      </c>
      <c r="N7" s="410">
        <v>1.62</v>
      </c>
      <c r="O7" s="416">
        <f>IF(SUM(K7:N7)&lt;0,0,SUM(K7:N7))</f>
        <v>27.029963258920816</v>
      </c>
    </row>
    <row r="8" spans="2:15" ht="21" customHeight="1" x14ac:dyDescent="0.25">
      <c r="B8" s="408">
        <v>2</v>
      </c>
      <c r="C8" s="409" t="s">
        <v>36</v>
      </c>
      <c r="D8" s="410">
        <v>-1.5953033220617614</v>
      </c>
      <c r="E8" s="410">
        <v>-18.580040582730938</v>
      </c>
      <c r="F8" s="410">
        <v>52.242687115919537</v>
      </c>
      <c r="G8" s="410">
        <v>32.067343211126797</v>
      </c>
      <c r="H8" s="413"/>
      <c r="I8" s="408">
        <v>2</v>
      </c>
      <c r="J8" s="409" t="s">
        <v>36</v>
      </c>
      <c r="K8" s="410">
        <f t="shared" ref="K8:L20" si="1">D8</f>
        <v>-1.5953033220617614</v>
      </c>
      <c r="L8" s="410">
        <f t="shared" si="1"/>
        <v>-18.580040582730938</v>
      </c>
      <c r="M8" s="416">
        <f t="shared" si="0"/>
        <v>30.454574377426891</v>
      </c>
      <c r="N8" s="410">
        <v>1.62</v>
      </c>
      <c r="O8" s="416">
        <f t="shared" ref="O8:O20" si="2">IF(SUM(K8:N8)&lt;0,0,SUM(K8:N8))</f>
        <v>11.899230472634194</v>
      </c>
    </row>
    <row r="9" spans="2:15" ht="21" customHeight="1" x14ac:dyDescent="0.25">
      <c r="B9" s="408">
        <v>3</v>
      </c>
      <c r="C9" s="409" t="s">
        <v>37</v>
      </c>
      <c r="D9" s="410">
        <v>-3.2185547481210133</v>
      </c>
      <c r="E9" s="410">
        <v>-5.9651832967545051</v>
      </c>
      <c r="F9" s="410">
        <v>52.242687115919537</v>
      </c>
      <c r="G9" s="410">
        <v>43.058949071044019</v>
      </c>
      <c r="H9" s="413"/>
      <c r="I9" s="408">
        <v>3</v>
      </c>
      <c r="J9" s="409" t="s">
        <v>37</v>
      </c>
      <c r="K9" s="410">
        <f t="shared" si="1"/>
        <v>-3.2185547481210133</v>
      </c>
      <c r="L9" s="410">
        <f t="shared" si="1"/>
        <v>-5.9651832967545051</v>
      </c>
      <c r="M9" s="416">
        <f t="shared" si="0"/>
        <v>30.454574377426891</v>
      </c>
      <c r="N9" s="410">
        <v>1.62</v>
      </c>
      <c r="O9" s="416">
        <f t="shared" si="2"/>
        <v>22.890836332551373</v>
      </c>
    </row>
    <row r="10" spans="2:15" x14ac:dyDescent="0.25">
      <c r="B10" s="408">
        <v>4</v>
      </c>
      <c r="C10" s="409" t="s">
        <v>38</v>
      </c>
      <c r="D10" s="410">
        <v>-0.8645861570968898</v>
      </c>
      <c r="E10" s="410">
        <v>-1.4162510071485293</v>
      </c>
      <c r="F10" s="410">
        <v>52.242687115919537</v>
      </c>
      <c r="G10" s="410">
        <v>49.961849951674118</v>
      </c>
      <c r="H10" s="413"/>
      <c r="I10" s="408">
        <v>4</v>
      </c>
      <c r="J10" s="409" t="s">
        <v>38</v>
      </c>
      <c r="K10" s="410">
        <f t="shared" si="1"/>
        <v>-0.8645861570968898</v>
      </c>
      <c r="L10" s="410">
        <f t="shared" si="1"/>
        <v>-1.4162510071485293</v>
      </c>
      <c r="M10" s="416">
        <f t="shared" si="0"/>
        <v>30.454574377426891</v>
      </c>
      <c r="N10" s="410">
        <v>1.62</v>
      </c>
      <c r="O10" s="416">
        <f t="shared" si="2"/>
        <v>29.793737213181473</v>
      </c>
    </row>
    <row r="11" spans="2:15" x14ac:dyDescent="0.25">
      <c r="B11" s="408">
        <v>5</v>
      </c>
      <c r="C11" s="409" t="s">
        <v>39</v>
      </c>
      <c r="D11" s="410">
        <v>-2.5875386099035573</v>
      </c>
      <c r="E11" s="410">
        <v>0.18977092917642935</v>
      </c>
      <c r="F11" s="410">
        <v>52.242687115919537</v>
      </c>
      <c r="G11" s="410">
        <v>49.844919435192409</v>
      </c>
      <c r="H11" s="413"/>
      <c r="I11" s="408">
        <v>5</v>
      </c>
      <c r="J11" s="409" t="s">
        <v>39</v>
      </c>
      <c r="K11" s="410">
        <f t="shared" si="1"/>
        <v>-2.5875386099035573</v>
      </c>
      <c r="L11" s="410">
        <f t="shared" si="1"/>
        <v>0.18977092917642935</v>
      </c>
      <c r="M11" s="416">
        <f t="shared" si="0"/>
        <v>30.454574377426891</v>
      </c>
      <c r="N11" s="410">
        <v>1.62</v>
      </c>
      <c r="O11" s="416">
        <f t="shared" si="2"/>
        <v>29.676806696699764</v>
      </c>
    </row>
    <row r="12" spans="2:15" x14ac:dyDescent="0.25">
      <c r="B12" s="408">
        <v>6</v>
      </c>
      <c r="C12" s="409" t="s">
        <v>40</v>
      </c>
      <c r="D12" s="410">
        <v>-2.1853984545963092</v>
      </c>
      <c r="E12" s="410">
        <v>1.2352698196580496</v>
      </c>
      <c r="F12" s="410">
        <v>52.242687115919537</v>
      </c>
      <c r="G12" s="410">
        <v>51.292558480981278</v>
      </c>
      <c r="H12" s="413"/>
      <c r="I12" s="408">
        <v>6</v>
      </c>
      <c r="J12" s="409" t="s">
        <v>40</v>
      </c>
      <c r="K12" s="410">
        <f t="shared" si="1"/>
        <v>-2.1853984545963092</v>
      </c>
      <c r="L12" s="410">
        <f t="shared" si="1"/>
        <v>1.2352698196580496</v>
      </c>
      <c r="M12" s="416">
        <f t="shared" si="0"/>
        <v>30.454574377426891</v>
      </c>
      <c r="N12" s="410">
        <v>1.62</v>
      </c>
      <c r="O12" s="416">
        <f t="shared" si="2"/>
        <v>31.124445742488632</v>
      </c>
    </row>
    <row r="13" spans="2:15" x14ac:dyDescent="0.25">
      <c r="B13" s="408">
        <v>7</v>
      </c>
      <c r="C13" s="409" t="s">
        <v>41</v>
      </c>
      <c r="D13" s="410">
        <v>-1.7026796439188547</v>
      </c>
      <c r="E13" s="410">
        <v>2.6383522638331334</v>
      </c>
      <c r="F13" s="410">
        <v>52.242687115919537</v>
      </c>
      <c r="G13" s="410">
        <v>53.178359735833816</v>
      </c>
      <c r="H13" s="413"/>
      <c r="I13" s="408">
        <v>7</v>
      </c>
      <c r="J13" s="409" t="s">
        <v>41</v>
      </c>
      <c r="K13" s="410">
        <f t="shared" si="1"/>
        <v>-1.7026796439188547</v>
      </c>
      <c r="L13" s="410">
        <f t="shared" si="1"/>
        <v>2.6383522638331334</v>
      </c>
      <c r="M13" s="416">
        <f t="shared" si="0"/>
        <v>30.454574377426891</v>
      </c>
      <c r="N13" s="410">
        <v>1.62</v>
      </c>
      <c r="O13" s="416">
        <f t="shared" si="2"/>
        <v>33.01024699734117</v>
      </c>
    </row>
    <row r="14" spans="2:15" x14ac:dyDescent="0.25">
      <c r="B14" s="408">
        <v>8</v>
      </c>
      <c r="C14" s="409" t="s">
        <v>42</v>
      </c>
      <c r="D14" s="410">
        <v>-1.4524076703154656</v>
      </c>
      <c r="E14" s="410">
        <v>3.7015438235903693</v>
      </c>
      <c r="F14" s="410">
        <v>52.242687115919537</v>
      </c>
      <c r="G14" s="410">
        <v>54.491823269194441</v>
      </c>
      <c r="H14" s="413"/>
      <c r="I14" s="408">
        <v>8</v>
      </c>
      <c r="J14" s="409" t="s">
        <v>42</v>
      </c>
      <c r="K14" s="410">
        <f t="shared" si="1"/>
        <v>-1.4524076703154656</v>
      </c>
      <c r="L14" s="410">
        <f t="shared" si="1"/>
        <v>3.7015438235903693</v>
      </c>
      <c r="M14" s="416">
        <f t="shared" si="0"/>
        <v>30.454574377426891</v>
      </c>
      <c r="N14" s="410">
        <v>1.62</v>
      </c>
      <c r="O14" s="416">
        <f t="shared" si="2"/>
        <v>34.323710530701796</v>
      </c>
    </row>
    <row r="15" spans="2:15" x14ac:dyDescent="0.25">
      <c r="B15" s="408">
        <v>9</v>
      </c>
      <c r="C15" s="409" t="s">
        <v>43</v>
      </c>
      <c r="D15" s="410">
        <v>1.6747837655668443</v>
      </c>
      <c r="E15" s="410">
        <v>1.0302364168761349</v>
      </c>
      <c r="F15" s="410">
        <v>52.242687115919537</v>
      </c>
      <c r="G15" s="410">
        <v>54.947707298362516</v>
      </c>
      <c r="H15" s="413"/>
      <c r="I15" s="408">
        <v>9</v>
      </c>
      <c r="J15" s="409" t="s">
        <v>43</v>
      </c>
      <c r="K15" s="410">
        <f t="shared" si="1"/>
        <v>1.6747837655668443</v>
      </c>
      <c r="L15" s="410">
        <f t="shared" si="1"/>
        <v>1.0302364168761349</v>
      </c>
      <c r="M15" s="416">
        <f t="shared" si="0"/>
        <v>30.454574377426891</v>
      </c>
      <c r="N15" s="410">
        <v>1.62</v>
      </c>
      <c r="O15" s="416">
        <f t="shared" si="2"/>
        <v>34.779594559869871</v>
      </c>
    </row>
    <row r="16" spans="2:15" x14ac:dyDescent="0.25">
      <c r="B16" s="408">
        <v>10</v>
      </c>
      <c r="C16" s="409" t="s">
        <v>44</v>
      </c>
      <c r="D16" s="410">
        <v>-6.1719946434784942</v>
      </c>
      <c r="E16" s="410">
        <v>4.5389810011282021</v>
      </c>
      <c r="F16" s="410">
        <v>52.242687115919537</v>
      </c>
      <c r="G16" s="410">
        <v>50.609673473569245</v>
      </c>
      <c r="H16" s="413"/>
      <c r="I16" s="408">
        <v>10</v>
      </c>
      <c r="J16" s="409" t="s">
        <v>44</v>
      </c>
      <c r="K16" s="410">
        <f t="shared" si="1"/>
        <v>-6.1719946434784942</v>
      </c>
      <c r="L16" s="410">
        <f t="shared" si="1"/>
        <v>4.5389810011282021</v>
      </c>
      <c r="M16" s="416">
        <f t="shared" si="0"/>
        <v>30.454574377426891</v>
      </c>
      <c r="N16" s="410">
        <v>1.62</v>
      </c>
      <c r="O16" s="416">
        <f t="shared" si="2"/>
        <v>30.4415607350766</v>
      </c>
    </row>
    <row r="17" spans="2:15" x14ac:dyDescent="0.25">
      <c r="B17" s="408">
        <v>11</v>
      </c>
      <c r="C17" s="409" t="s">
        <v>45</v>
      </c>
      <c r="D17" s="410">
        <v>3.8059051822185692</v>
      </c>
      <c r="E17" s="410">
        <v>1.2564133751661659</v>
      </c>
      <c r="F17" s="410">
        <v>52.242687115919537</v>
      </c>
      <c r="G17" s="410">
        <v>57.305005673304272</v>
      </c>
      <c r="H17" s="413"/>
      <c r="I17" s="408">
        <v>11</v>
      </c>
      <c r="J17" s="409" t="s">
        <v>45</v>
      </c>
      <c r="K17" s="410">
        <f t="shared" si="1"/>
        <v>3.8059051822185692</v>
      </c>
      <c r="L17" s="410">
        <f t="shared" si="1"/>
        <v>1.2564133751661659</v>
      </c>
      <c r="M17" s="416">
        <f t="shared" si="0"/>
        <v>30.454574377426891</v>
      </c>
      <c r="N17" s="410">
        <v>1.62</v>
      </c>
      <c r="O17" s="416">
        <f t="shared" si="2"/>
        <v>37.13689293481162</v>
      </c>
    </row>
    <row r="18" spans="2:15" x14ac:dyDescent="0.25">
      <c r="B18" s="408">
        <v>12</v>
      </c>
      <c r="C18" s="409" t="s">
        <v>46</v>
      </c>
      <c r="D18" s="410">
        <v>5.54922405680216</v>
      </c>
      <c r="E18" s="410">
        <v>2.3643482750519169</v>
      </c>
      <c r="F18" s="410">
        <v>52.242687115919537</v>
      </c>
      <c r="G18" s="410">
        <v>60.156259447773614</v>
      </c>
      <c r="H18" s="413"/>
      <c r="I18" s="408">
        <v>12</v>
      </c>
      <c r="J18" s="409" t="s">
        <v>46</v>
      </c>
      <c r="K18" s="410">
        <f t="shared" si="1"/>
        <v>5.54922405680216</v>
      </c>
      <c r="L18" s="410">
        <f t="shared" si="1"/>
        <v>2.3643482750519169</v>
      </c>
      <c r="M18" s="416">
        <f t="shared" si="0"/>
        <v>30.454574377426891</v>
      </c>
      <c r="N18" s="410">
        <v>1.62</v>
      </c>
      <c r="O18" s="416">
        <f t="shared" si="2"/>
        <v>39.988146709280961</v>
      </c>
    </row>
    <row r="19" spans="2:15" x14ac:dyDescent="0.25">
      <c r="B19" s="408">
        <v>13</v>
      </c>
      <c r="C19" s="409" t="s">
        <v>47</v>
      </c>
      <c r="D19" s="410">
        <v>1.8862373582804888</v>
      </c>
      <c r="E19" s="410">
        <v>4.3137842791795578</v>
      </c>
      <c r="F19" s="410">
        <v>52.242687115919537</v>
      </c>
      <c r="G19" s="410">
        <v>58.442708753379584</v>
      </c>
      <c r="H19" s="413"/>
      <c r="I19" s="408">
        <v>13</v>
      </c>
      <c r="J19" s="409" t="s">
        <v>47</v>
      </c>
      <c r="K19" s="410">
        <f t="shared" si="1"/>
        <v>1.8862373582804888</v>
      </c>
      <c r="L19" s="410">
        <f t="shared" si="1"/>
        <v>4.3137842791795578</v>
      </c>
      <c r="M19" s="416">
        <f t="shared" si="0"/>
        <v>30.454574377426891</v>
      </c>
      <c r="N19" s="410">
        <v>1.62</v>
      </c>
      <c r="O19" s="416">
        <f t="shared" si="2"/>
        <v>38.274596014886932</v>
      </c>
    </row>
    <row r="20" spans="2:15" x14ac:dyDescent="0.25">
      <c r="B20" s="408">
        <v>14</v>
      </c>
      <c r="C20" s="409" t="s">
        <v>48</v>
      </c>
      <c r="D20" s="410">
        <v>-0.86740061277341707</v>
      </c>
      <c r="E20" s="410">
        <v>5.5116510225168236</v>
      </c>
      <c r="F20" s="410">
        <v>52.242687115919537</v>
      </c>
      <c r="G20" s="410">
        <v>56.886937525662944</v>
      </c>
      <c r="H20" s="413"/>
      <c r="I20" s="408">
        <v>14</v>
      </c>
      <c r="J20" s="409" t="s">
        <v>48</v>
      </c>
      <c r="K20" s="410">
        <f t="shared" si="1"/>
        <v>-0.86740061277341707</v>
      </c>
      <c r="L20" s="410">
        <f t="shared" si="1"/>
        <v>5.5116510225168236</v>
      </c>
      <c r="M20" s="416">
        <f t="shared" si="0"/>
        <v>30.454574377426891</v>
      </c>
      <c r="N20" s="410">
        <v>1.62</v>
      </c>
      <c r="O20" s="416">
        <f t="shared" si="2"/>
        <v>36.718824787170298</v>
      </c>
    </row>
    <row r="21" spans="2:15" x14ac:dyDescent="0.25">
      <c r="B21" s="411"/>
      <c r="C21" s="412"/>
      <c r="D21" s="412"/>
      <c r="E21" s="412"/>
      <c r="F21" s="412"/>
      <c r="G21" s="412"/>
      <c r="H21" s="413"/>
      <c r="I21" s="411"/>
      <c r="J21" s="412"/>
      <c r="K21" s="412"/>
      <c r="L21" s="412"/>
      <c r="M21" s="412"/>
      <c r="N21" s="412"/>
      <c r="O21" s="415"/>
    </row>
    <row r="22" spans="2:15" x14ac:dyDescent="0.25">
      <c r="H22" s="413"/>
    </row>
    <row r="23" spans="2:15" x14ac:dyDescent="0.25">
      <c r="H23" s="413"/>
    </row>
    <row r="24" spans="2:15" ht="24.75" customHeight="1" x14ac:dyDescent="0.25">
      <c r="B24" s="483" t="s">
        <v>1</v>
      </c>
      <c r="C24" s="483" t="s">
        <v>2</v>
      </c>
      <c r="D24" s="481" t="s">
        <v>939</v>
      </c>
      <c r="E24" s="481" t="s">
        <v>940</v>
      </c>
      <c r="F24" s="481" t="s">
        <v>941</v>
      </c>
      <c r="G24" s="481" t="s">
        <v>942</v>
      </c>
      <c r="H24" s="413"/>
      <c r="I24" s="483" t="s">
        <v>1</v>
      </c>
      <c r="J24" s="483" t="s">
        <v>2</v>
      </c>
      <c r="K24" s="481" t="s">
        <v>939</v>
      </c>
      <c r="L24" s="481" t="s">
        <v>940</v>
      </c>
      <c r="M24" s="481" t="s">
        <v>958</v>
      </c>
      <c r="N24" s="481" t="s">
        <v>957</v>
      </c>
      <c r="O24" s="481" t="s">
        <v>954</v>
      </c>
    </row>
    <row r="25" spans="2:15" x14ac:dyDescent="0.25">
      <c r="B25" s="483"/>
      <c r="C25" s="483"/>
      <c r="D25" s="482"/>
      <c r="E25" s="482"/>
      <c r="F25" s="482"/>
      <c r="G25" s="482"/>
      <c r="H25" s="413"/>
      <c r="I25" s="483"/>
      <c r="J25" s="483"/>
      <c r="K25" s="482"/>
      <c r="L25" s="482"/>
      <c r="M25" s="482"/>
      <c r="N25" s="482"/>
      <c r="O25" s="482"/>
    </row>
    <row r="26" spans="2:15" x14ac:dyDescent="0.25">
      <c r="B26" s="408">
        <v>1</v>
      </c>
      <c r="C26" s="409" t="s">
        <v>35</v>
      </c>
      <c r="D26" s="410">
        <v>2.2329494141065411</v>
      </c>
      <c r="E26" s="410">
        <v>-6.5101574812561864</v>
      </c>
      <c r="F26" s="410">
        <v>58.235155390940058</v>
      </c>
      <c r="G26" s="410">
        <v>53.957947323790414</v>
      </c>
      <c r="H26" s="413"/>
      <c r="I26" s="408">
        <v>1</v>
      </c>
      <c r="J26" s="409" t="s">
        <v>35</v>
      </c>
      <c r="K26" s="410">
        <f>D26</f>
        <v>2.2329494141065411</v>
      </c>
      <c r="L26" s="410">
        <f>E26</f>
        <v>-6.5101574812561864</v>
      </c>
      <c r="M26" s="416">
        <f t="shared" ref="M26:M39" si="3">($E$3-1.62)/3</f>
        <v>15.227287188713445</v>
      </c>
      <c r="N26" s="410">
        <v>1.62</v>
      </c>
      <c r="O26" s="416">
        <f>IF(SUM(K26:N26)&lt;0,0,SUM(K26:N26))</f>
        <v>12.570079121563801</v>
      </c>
    </row>
    <row r="27" spans="2:15" x14ac:dyDescent="0.25">
      <c r="B27" s="408">
        <v>2</v>
      </c>
      <c r="C27" s="409" t="s">
        <v>36</v>
      </c>
      <c r="D27" s="410">
        <v>-2.3666874253123642</v>
      </c>
      <c r="E27" s="410">
        <v>-18.671579197634124</v>
      </c>
      <c r="F27" s="410">
        <v>58.235155390940058</v>
      </c>
      <c r="G27" s="410">
        <v>37.19688876799357</v>
      </c>
      <c r="H27" s="413"/>
      <c r="I27" s="408">
        <v>2</v>
      </c>
      <c r="J27" s="409" t="s">
        <v>36</v>
      </c>
      <c r="K27" s="410">
        <f>D27</f>
        <v>-2.3666874253123642</v>
      </c>
      <c r="L27" s="410">
        <f t="shared" ref="L27:L39" si="4">E27</f>
        <v>-18.671579197634124</v>
      </c>
      <c r="M27" s="416">
        <f t="shared" si="3"/>
        <v>15.227287188713445</v>
      </c>
      <c r="N27" s="410">
        <v>1.62</v>
      </c>
      <c r="O27" s="416">
        <f t="shared" ref="O27:O39" si="5">IF(SUM(K27:N27)&lt;0,0,SUM(K27:N27))</f>
        <v>0</v>
      </c>
    </row>
    <row r="28" spans="2:15" x14ac:dyDescent="0.25">
      <c r="B28" s="408">
        <v>3</v>
      </c>
      <c r="C28" s="409" t="s">
        <v>37</v>
      </c>
      <c r="D28" s="410">
        <v>-3.6288956608738214</v>
      </c>
      <c r="E28" s="410">
        <v>-5.9078531114592678</v>
      </c>
      <c r="F28" s="410">
        <v>58.235155390940058</v>
      </c>
      <c r="G28" s="410">
        <v>48.698406618606967</v>
      </c>
      <c r="H28" s="413"/>
      <c r="I28" s="408">
        <v>3</v>
      </c>
      <c r="J28" s="409" t="s">
        <v>37</v>
      </c>
      <c r="K28" s="410">
        <f t="shared" ref="K28:K39" si="6">D28</f>
        <v>-3.6288956608738214</v>
      </c>
      <c r="L28" s="410">
        <f>E28</f>
        <v>-5.9078531114592678</v>
      </c>
      <c r="M28" s="416">
        <f t="shared" si="3"/>
        <v>15.227287188713445</v>
      </c>
      <c r="N28" s="410">
        <v>1.62</v>
      </c>
      <c r="O28" s="416">
        <f t="shared" si="5"/>
        <v>7.3105384163803562</v>
      </c>
    </row>
    <row r="29" spans="2:15" x14ac:dyDescent="0.25">
      <c r="B29" s="408">
        <v>4</v>
      </c>
      <c r="C29" s="409" t="s">
        <v>38</v>
      </c>
      <c r="D29" s="410">
        <v>-1.4810241547166045</v>
      </c>
      <c r="E29" s="410">
        <v>-0.91144407424207685</v>
      </c>
      <c r="F29" s="410">
        <v>58.235155390940058</v>
      </c>
      <c r="G29" s="410">
        <v>55.842687161981374</v>
      </c>
      <c r="H29" s="413"/>
      <c r="I29" s="408">
        <v>4</v>
      </c>
      <c r="J29" s="409" t="s">
        <v>38</v>
      </c>
      <c r="K29" s="410">
        <f t="shared" si="6"/>
        <v>-1.4810241547166045</v>
      </c>
      <c r="L29" s="410">
        <f t="shared" si="4"/>
        <v>-0.91144407424207685</v>
      </c>
      <c r="M29" s="416">
        <f t="shared" si="3"/>
        <v>15.227287188713445</v>
      </c>
      <c r="N29" s="410">
        <v>1.62</v>
      </c>
      <c r="O29" s="416">
        <f t="shared" si="5"/>
        <v>14.454818959754764</v>
      </c>
    </row>
    <row r="30" spans="2:15" x14ac:dyDescent="0.25">
      <c r="B30" s="408">
        <v>5</v>
      </c>
      <c r="C30" s="409" t="s">
        <v>39</v>
      </c>
      <c r="D30" s="410">
        <v>-2.9157397369765823</v>
      </c>
      <c r="E30" s="410">
        <v>0.38064274445777357</v>
      </c>
      <c r="F30" s="410">
        <v>58.235155390940058</v>
      </c>
      <c r="G30" s="410">
        <v>55.700058398421248</v>
      </c>
      <c r="H30" s="413"/>
      <c r="I30" s="408">
        <v>5</v>
      </c>
      <c r="J30" s="409" t="s">
        <v>39</v>
      </c>
      <c r="K30" s="410">
        <f t="shared" si="6"/>
        <v>-2.9157397369765823</v>
      </c>
      <c r="L30" s="410">
        <f t="shared" si="4"/>
        <v>0.38064274445777357</v>
      </c>
      <c r="M30" s="416">
        <f t="shared" si="3"/>
        <v>15.227287188713445</v>
      </c>
      <c r="N30" s="410">
        <v>1.62</v>
      </c>
      <c r="O30" s="416">
        <f t="shared" si="5"/>
        <v>14.312190196194639</v>
      </c>
    </row>
    <row r="31" spans="2:15" x14ac:dyDescent="0.25">
      <c r="B31" s="408">
        <v>6</v>
      </c>
      <c r="C31" s="409" t="s">
        <v>40</v>
      </c>
      <c r="D31" s="410">
        <v>-2.9320358485876672</v>
      </c>
      <c r="E31" s="410">
        <v>1.8725544738557645</v>
      </c>
      <c r="F31" s="410">
        <v>58.235155390940058</v>
      </c>
      <c r="G31" s="410">
        <v>57.175674016208156</v>
      </c>
      <c r="H31" s="413"/>
      <c r="I31" s="408">
        <v>6</v>
      </c>
      <c r="J31" s="409" t="s">
        <v>40</v>
      </c>
      <c r="K31" s="410">
        <f t="shared" si="6"/>
        <v>-2.9320358485876672</v>
      </c>
      <c r="L31" s="410">
        <f t="shared" si="4"/>
        <v>1.8725544738557645</v>
      </c>
      <c r="M31" s="416">
        <f t="shared" si="3"/>
        <v>15.227287188713445</v>
      </c>
      <c r="N31" s="410">
        <v>1.62</v>
      </c>
      <c r="O31" s="416">
        <f t="shared" si="5"/>
        <v>15.787805813981542</v>
      </c>
    </row>
    <row r="32" spans="2:15" x14ac:dyDescent="0.25">
      <c r="B32" s="408">
        <v>7</v>
      </c>
      <c r="C32" s="409" t="s">
        <v>41</v>
      </c>
      <c r="D32" s="410">
        <v>-1.6819516588905703</v>
      </c>
      <c r="E32" s="410">
        <v>2.6501376468608555</v>
      </c>
      <c r="F32" s="410">
        <v>58.235155390940058</v>
      </c>
      <c r="G32" s="410">
        <v>59.203341378910345</v>
      </c>
      <c r="H32" s="413"/>
      <c r="I32" s="408">
        <v>7</v>
      </c>
      <c r="J32" s="409" t="s">
        <v>41</v>
      </c>
      <c r="K32" s="410">
        <f t="shared" si="6"/>
        <v>-1.6819516588905703</v>
      </c>
      <c r="L32" s="410">
        <f t="shared" si="4"/>
        <v>2.6501376468608555</v>
      </c>
      <c r="M32" s="416">
        <f t="shared" si="3"/>
        <v>15.227287188713445</v>
      </c>
      <c r="N32" s="410">
        <v>1.62</v>
      </c>
      <c r="O32" s="416">
        <f t="shared" si="5"/>
        <v>17.815473176683732</v>
      </c>
    </row>
    <row r="33" spans="2:15" x14ac:dyDescent="0.25">
      <c r="B33" s="408">
        <v>8</v>
      </c>
      <c r="C33" s="409" t="s">
        <v>42</v>
      </c>
      <c r="D33" s="410">
        <v>-1.8942422469854108</v>
      </c>
      <c r="E33" s="410">
        <v>4.1453243042975032</v>
      </c>
      <c r="F33" s="410">
        <v>58.235155390940058</v>
      </c>
      <c r="G33" s="410">
        <v>60.486237448252147</v>
      </c>
      <c r="H33" s="413"/>
      <c r="I33" s="408">
        <v>8</v>
      </c>
      <c r="J33" s="409" t="s">
        <v>42</v>
      </c>
      <c r="K33" s="410">
        <f t="shared" si="6"/>
        <v>-1.8942422469854108</v>
      </c>
      <c r="L33" s="410">
        <f t="shared" si="4"/>
        <v>4.1453243042975032</v>
      </c>
      <c r="M33" s="416">
        <f t="shared" si="3"/>
        <v>15.227287188713445</v>
      </c>
      <c r="N33" s="410">
        <v>1.62</v>
      </c>
      <c r="O33" s="416">
        <f t="shared" si="5"/>
        <v>19.098369246025538</v>
      </c>
    </row>
    <row r="34" spans="2:15" x14ac:dyDescent="0.25">
      <c r="B34" s="408">
        <v>9</v>
      </c>
      <c r="C34" s="409" t="s">
        <v>43</v>
      </c>
      <c r="D34" s="410">
        <v>1.9407199463691589</v>
      </c>
      <c r="E34" s="410">
        <v>0.48692660404979904</v>
      </c>
      <c r="F34" s="410">
        <v>58.235155390940058</v>
      </c>
      <c r="G34" s="410">
        <v>60.662801941359014</v>
      </c>
      <c r="H34" s="413"/>
      <c r="I34" s="408">
        <v>9</v>
      </c>
      <c r="J34" s="409" t="s">
        <v>43</v>
      </c>
      <c r="K34" s="410">
        <f t="shared" si="6"/>
        <v>1.9407199463691589</v>
      </c>
      <c r="L34" s="410">
        <f t="shared" si="4"/>
        <v>0.48692660404979904</v>
      </c>
      <c r="M34" s="416">
        <f t="shared" si="3"/>
        <v>15.227287188713445</v>
      </c>
      <c r="N34" s="410">
        <v>1.62</v>
      </c>
      <c r="O34" s="416">
        <f t="shared" si="5"/>
        <v>19.274933739132404</v>
      </c>
    </row>
    <row r="35" spans="2:15" x14ac:dyDescent="0.25">
      <c r="B35" s="408">
        <v>10</v>
      </c>
      <c r="C35" s="409" t="s">
        <v>44</v>
      </c>
      <c r="D35" s="410">
        <v>-6.0486218167169836</v>
      </c>
      <c r="E35" s="410">
        <v>4.1755074487400776</v>
      </c>
      <c r="F35" s="410">
        <v>58.235155390940058</v>
      </c>
      <c r="G35" s="410">
        <v>56.362041022963155</v>
      </c>
      <c r="H35" s="413"/>
      <c r="I35" s="408">
        <v>10</v>
      </c>
      <c r="J35" s="409" t="s">
        <v>44</v>
      </c>
      <c r="K35" s="410">
        <f t="shared" si="6"/>
        <v>-6.0486218167169836</v>
      </c>
      <c r="L35" s="410">
        <f t="shared" si="4"/>
        <v>4.1755074487400776</v>
      </c>
      <c r="M35" s="416">
        <f t="shared" si="3"/>
        <v>15.227287188713445</v>
      </c>
      <c r="N35" s="410">
        <v>1.62</v>
      </c>
      <c r="O35" s="416">
        <f t="shared" si="5"/>
        <v>14.974172820736541</v>
      </c>
    </row>
    <row r="36" spans="2:15" x14ac:dyDescent="0.25">
      <c r="B36" s="408">
        <v>11</v>
      </c>
      <c r="C36" s="409" t="s">
        <v>45</v>
      </c>
      <c r="D36" s="410">
        <v>4.2718438666239633</v>
      </c>
      <c r="E36" s="410">
        <v>0.64443286827843593</v>
      </c>
      <c r="F36" s="410">
        <v>58.235155390940058</v>
      </c>
      <c r="G36" s="410">
        <v>63.151432125842454</v>
      </c>
      <c r="H36" s="413"/>
      <c r="I36" s="408">
        <v>11</v>
      </c>
      <c r="J36" s="409" t="s">
        <v>45</v>
      </c>
      <c r="K36" s="410">
        <f t="shared" si="6"/>
        <v>4.2718438666239633</v>
      </c>
      <c r="L36" s="410">
        <f t="shared" si="4"/>
        <v>0.64443286827843593</v>
      </c>
      <c r="M36" s="416">
        <f t="shared" si="3"/>
        <v>15.227287188713445</v>
      </c>
      <c r="N36" s="410">
        <v>1.62</v>
      </c>
      <c r="O36" s="416">
        <f t="shared" si="5"/>
        <v>21.763563923615845</v>
      </c>
    </row>
    <row r="37" spans="2:15" x14ac:dyDescent="0.25">
      <c r="B37" s="408">
        <v>12</v>
      </c>
      <c r="C37" s="409" t="s">
        <v>46</v>
      </c>
      <c r="D37" s="410">
        <v>6.0007789983646402</v>
      </c>
      <c r="E37" s="410">
        <v>1.782279040719466</v>
      </c>
      <c r="F37" s="410">
        <v>58.235155390940058</v>
      </c>
      <c r="G37" s="410">
        <v>66.018213430024161</v>
      </c>
      <c r="H37" s="413"/>
      <c r="I37" s="408">
        <v>12</v>
      </c>
      <c r="J37" s="409" t="s">
        <v>46</v>
      </c>
      <c r="K37" s="410">
        <f t="shared" si="6"/>
        <v>6.0007789983646402</v>
      </c>
      <c r="L37" s="410">
        <f t="shared" si="4"/>
        <v>1.782279040719466</v>
      </c>
      <c r="M37" s="416">
        <f t="shared" si="3"/>
        <v>15.227287188713445</v>
      </c>
      <c r="N37" s="410">
        <v>1.62</v>
      </c>
      <c r="O37" s="416">
        <f t="shared" si="5"/>
        <v>24.630345227797552</v>
      </c>
    </row>
    <row r="38" spans="2:15" x14ac:dyDescent="0.25">
      <c r="B38" s="408">
        <v>13</v>
      </c>
      <c r="C38" s="409" t="s">
        <v>47</v>
      </c>
      <c r="D38" s="410">
        <v>2.1634528845880694</v>
      </c>
      <c r="E38" s="410">
        <v>3.4543687389165569</v>
      </c>
      <c r="F38" s="410">
        <v>58.235155390940058</v>
      </c>
      <c r="G38" s="410">
        <v>63.852977014444683</v>
      </c>
      <c r="H38" s="413"/>
      <c r="I38" s="408">
        <v>13</v>
      </c>
      <c r="J38" s="409" t="s">
        <v>47</v>
      </c>
      <c r="K38" s="410">
        <f t="shared" si="6"/>
        <v>2.1634528845880694</v>
      </c>
      <c r="L38" s="410">
        <f t="shared" si="4"/>
        <v>3.4543687389165569</v>
      </c>
      <c r="M38" s="416">
        <f t="shared" si="3"/>
        <v>15.227287188713445</v>
      </c>
      <c r="N38" s="410">
        <v>1.62</v>
      </c>
      <c r="O38" s="416">
        <f t="shared" si="5"/>
        <v>22.465108812218073</v>
      </c>
    </row>
    <row r="39" spans="2:15" x14ac:dyDescent="0.25">
      <c r="B39" s="408">
        <v>14</v>
      </c>
      <c r="C39" s="409" t="s">
        <v>48</v>
      </c>
      <c r="D39" s="410">
        <v>7.1941934163692045E-2</v>
      </c>
      <c r="E39" s="410">
        <v>5.1993874517878211</v>
      </c>
      <c r="F39" s="410">
        <v>58.235155390940058</v>
      </c>
      <c r="G39" s="410">
        <v>63.506484776891568</v>
      </c>
      <c r="H39" s="413"/>
      <c r="I39" s="408">
        <v>14</v>
      </c>
      <c r="J39" s="409" t="s">
        <v>48</v>
      </c>
      <c r="K39" s="410">
        <f t="shared" si="6"/>
        <v>7.1941934163692045E-2</v>
      </c>
      <c r="L39" s="410">
        <f t="shared" si="4"/>
        <v>5.1993874517878211</v>
      </c>
      <c r="M39" s="416">
        <f t="shared" si="3"/>
        <v>15.227287188713445</v>
      </c>
      <c r="N39" s="410">
        <v>1.62</v>
      </c>
      <c r="O39" s="416">
        <f t="shared" si="5"/>
        <v>22.118616574664959</v>
      </c>
    </row>
    <row r="40" spans="2:15" x14ac:dyDescent="0.25">
      <c r="B40" s="411"/>
      <c r="C40" s="412"/>
      <c r="D40" s="412"/>
      <c r="E40" s="412"/>
      <c r="F40" s="412"/>
      <c r="G40" s="412"/>
      <c r="H40" s="413"/>
      <c r="I40" s="411"/>
      <c r="J40" s="412"/>
      <c r="K40" s="412"/>
      <c r="L40" s="412"/>
      <c r="M40" s="412"/>
      <c r="N40" s="412"/>
      <c r="O40" s="415"/>
    </row>
    <row r="41" spans="2:15" x14ac:dyDescent="0.25">
      <c r="H41" s="413"/>
    </row>
    <row r="42" spans="2:15" x14ac:dyDescent="0.25">
      <c r="H42" s="413"/>
    </row>
    <row r="43" spans="2:15" ht="25.5" customHeight="1" x14ac:dyDescent="0.25">
      <c r="B43" s="483" t="s">
        <v>1</v>
      </c>
      <c r="C43" s="483" t="s">
        <v>2</v>
      </c>
      <c r="D43" s="481" t="s">
        <v>943</v>
      </c>
      <c r="E43" s="481" t="s">
        <v>944</v>
      </c>
      <c r="F43" s="481" t="s">
        <v>945</v>
      </c>
      <c r="G43" s="481" t="s">
        <v>946</v>
      </c>
      <c r="H43" s="413"/>
      <c r="I43" s="483" t="s">
        <v>1</v>
      </c>
      <c r="J43" s="483" t="s">
        <v>2</v>
      </c>
      <c r="K43" s="481" t="s">
        <v>943</v>
      </c>
      <c r="L43" s="481" t="s">
        <v>944</v>
      </c>
      <c r="M43" s="481" t="s">
        <v>959</v>
      </c>
      <c r="N43" s="481" t="s">
        <v>957</v>
      </c>
      <c r="O43" s="481" t="s">
        <v>955</v>
      </c>
    </row>
    <row r="44" spans="2:15" x14ac:dyDescent="0.25">
      <c r="B44" s="483"/>
      <c r="C44" s="483"/>
      <c r="D44" s="482"/>
      <c r="E44" s="482"/>
      <c r="F44" s="482"/>
      <c r="G44" s="482"/>
      <c r="H44" s="413"/>
      <c r="I44" s="483"/>
      <c r="J44" s="483"/>
      <c r="K44" s="482"/>
      <c r="L44" s="482"/>
      <c r="M44" s="482"/>
      <c r="N44" s="482"/>
      <c r="O44" s="482"/>
    </row>
    <row r="45" spans="2:15" x14ac:dyDescent="0.25">
      <c r="B45" s="408">
        <v>1</v>
      </c>
      <c r="C45" s="409" t="s">
        <v>35</v>
      </c>
      <c r="D45" s="410">
        <v>3.5188846754622132</v>
      </c>
      <c r="E45" s="410">
        <v>-8.2906774216507593</v>
      </c>
      <c r="F45" s="410">
        <v>64.604218903196696</v>
      </c>
      <c r="G45" s="410">
        <v>59.83242615700815</v>
      </c>
      <c r="H45" s="413"/>
      <c r="I45" s="408">
        <v>1</v>
      </c>
      <c r="J45" s="409" t="s">
        <v>35</v>
      </c>
      <c r="K45" s="410">
        <f>D45</f>
        <v>3.5188846754622132</v>
      </c>
      <c r="L45" s="410">
        <f>E45</f>
        <v>-8.2906774216507593</v>
      </c>
      <c r="M45" s="410">
        <v>0</v>
      </c>
      <c r="N45" s="410">
        <v>1.62</v>
      </c>
      <c r="O45" s="410">
        <f>IF(SUM(K45:N45)&lt;0,0,SUM(K45:N45))</f>
        <v>0</v>
      </c>
    </row>
    <row r="46" spans="2:15" x14ac:dyDescent="0.25">
      <c r="B46" s="408">
        <v>2</v>
      </c>
      <c r="C46" s="409" t="s">
        <v>36</v>
      </c>
      <c r="D46" s="410">
        <v>-1.1938686542836947</v>
      </c>
      <c r="E46" s="410">
        <v>-19.906694180749415</v>
      </c>
      <c r="F46" s="410">
        <v>64.604218903196696</v>
      </c>
      <c r="G46" s="410">
        <v>43.503656068163586</v>
      </c>
      <c r="H46" s="413"/>
      <c r="I46" s="408">
        <v>2</v>
      </c>
      <c r="J46" s="409" t="s">
        <v>36</v>
      </c>
      <c r="K46" s="410">
        <f t="shared" ref="K46:K58" si="7">D46</f>
        <v>-1.1938686542836947</v>
      </c>
      <c r="L46" s="410">
        <f t="shared" ref="L46:L58" si="8">E46</f>
        <v>-19.906694180749415</v>
      </c>
      <c r="M46" s="410">
        <v>0</v>
      </c>
      <c r="N46" s="410">
        <v>1.62</v>
      </c>
      <c r="O46" s="410">
        <f t="shared" ref="O46:O58" si="9">IF(SUM(K46:N46)&lt;0,0,SUM(K46:N46))</f>
        <v>0</v>
      </c>
    </row>
    <row r="47" spans="2:15" x14ac:dyDescent="0.25">
      <c r="B47" s="408">
        <v>3</v>
      </c>
      <c r="C47" s="409" t="s">
        <v>37</v>
      </c>
      <c r="D47" s="410">
        <v>-3.474264509048592</v>
      </c>
      <c r="E47" s="410">
        <v>-7.5166274690017296</v>
      </c>
      <c r="F47" s="410">
        <v>64.604218903196696</v>
      </c>
      <c r="G47" s="410">
        <v>53.613326925146374</v>
      </c>
      <c r="H47" s="413"/>
      <c r="I47" s="408">
        <v>3</v>
      </c>
      <c r="J47" s="409" t="s">
        <v>37</v>
      </c>
      <c r="K47" s="410">
        <f>D47</f>
        <v>-3.474264509048592</v>
      </c>
      <c r="L47" s="410">
        <f>E47</f>
        <v>-7.5166274690017296</v>
      </c>
      <c r="M47" s="410">
        <v>0</v>
      </c>
      <c r="N47" s="410">
        <v>1.62</v>
      </c>
      <c r="O47" s="410">
        <f t="shared" si="9"/>
        <v>0</v>
      </c>
    </row>
    <row r="48" spans="2:15" x14ac:dyDescent="0.25">
      <c r="B48" s="408">
        <v>4</v>
      </c>
      <c r="C48" s="409" t="s">
        <v>38</v>
      </c>
      <c r="D48" s="410">
        <v>-0.99027479532332441</v>
      </c>
      <c r="E48" s="410">
        <v>-1.9766896254549082</v>
      </c>
      <c r="F48" s="410">
        <v>64.604218903196696</v>
      </c>
      <c r="G48" s="410">
        <v>61.637254482418463</v>
      </c>
      <c r="H48" s="413"/>
      <c r="I48" s="408">
        <v>4</v>
      </c>
      <c r="J48" s="409" t="s">
        <v>38</v>
      </c>
      <c r="K48" s="410">
        <f t="shared" si="7"/>
        <v>-0.99027479532332441</v>
      </c>
      <c r="L48" s="410">
        <f t="shared" si="8"/>
        <v>-1.9766896254549082</v>
      </c>
      <c r="M48" s="410">
        <v>0</v>
      </c>
      <c r="N48" s="410">
        <v>1.62</v>
      </c>
      <c r="O48" s="410">
        <f t="shared" si="9"/>
        <v>0</v>
      </c>
    </row>
    <row r="49" spans="2:15" x14ac:dyDescent="0.25">
      <c r="B49" s="408">
        <v>5</v>
      </c>
      <c r="C49" s="409" t="s">
        <v>39</v>
      </c>
      <c r="D49" s="410">
        <v>-2.8143099487532628</v>
      </c>
      <c r="E49" s="410">
        <v>-0.61557828723157781</v>
      </c>
      <c r="F49" s="410">
        <v>64.604218903196696</v>
      </c>
      <c r="G49" s="410">
        <v>61.174330667211855</v>
      </c>
      <c r="H49" s="413"/>
      <c r="I49" s="408">
        <v>5</v>
      </c>
      <c r="J49" s="409" t="s">
        <v>39</v>
      </c>
      <c r="K49" s="410">
        <f t="shared" si="7"/>
        <v>-2.8143099487532628</v>
      </c>
      <c r="L49" s="410">
        <f t="shared" si="8"/>
        <v>-0.61557828723157781</v>
      </c>
      <c r="M49" s="410">
        <v>0</v>
      </c>
      <c r="N49" s="410">
        <v>1.62</v>
      </c>
      <c r="O49" s="410">
        <f t="shared" si="9"/>
        <v>0</v>
      </c>
    </row>
    <row r="50" spans="2:15" x14ac:dyDescent="0.25">
      <c r="B50" s="408">
        <v>6</v>
      </c>
      <c r="C50" s="409" t="s">
        <v>40</v>
      </c>
      <c r="D50" s="410">
        <v>-2.1661906848700423</v>
      </c>
      <c r="E50" s="410">
        <v>0.79911995425652949</v>
      </c>
      <c r="F50" s="410">
        <v>64.604218903196696</v>
      </c>
      <c r="G50" s="410">
        <v>63.237148172583183</v>
      </c>
      <c r="H50" s="413"/>
      <c r="I50" s="408">
        <v>6</v>
      </c>
      <c r="J50" s="409" t="s">
        <v>40</v>
      </c>
      <c r="K50" s="410">
        <f t="shared" si="7"/>
        <v>-2.1661906848700423</v>
      </c>
      <c r="L50" s="410">
        <f t="shared" si="8"/>
        <v>0.79911995425652949</v>
      </c>
      <c r="M50" s="410">
        <v>0</v>
      </c>
      <c r="N50" s="410">
        <v>1.62</v>
      </c>
      <c r="O50" s="410">
        <f t="shared" si="9"/>
        <v>0.2529292693864873</v>
      </c>
    </row>
    <row r="51" spans="2:15" x14ac:dyDescent="0.25">
      <c r="B51" s="408">
        <v>7</v>
      </c>
      <c r="C51" s="409" t="s">
        <v>41</v>
      </c>
      <c r="D51" s="410">
        <v>-2.2206436471716513</v>
      </c>
      <c r="E51" s="410">
        <v>2.5891827452308247</v>
      </c>
      <c r="F51" s="410">
        <v>64.604218903196696</v>
      </c>
      <c r="G51" s="410">
        <v>64.972758001255869</v>
      </c>
      <c r="H51" s="413"/>
      <c r="I51" s="408">
        <v>7</v>
      </c>
      <c r="J51" s="409" t="s">
        <v>41</v>
      </c>
      <c r="K51" s="410">
        <f t="shared" si="7"/>
        <v>-2.2206436471716513</v>
      </c>
      <c r="L51" s="410">
        <f t="shared" si="8"/>
        <v>2.5891827452308247</v>
      </c>
      <c r="M51" s="410">
        <v>0</v>
      </c>
      <c r="N51" s="410">
        <v>1.62</v>
      </c>
      <c r="O51" s="410">
        <f t="shared" si="9"/>
        <v>1.9885390980591735</v>
      </c>
    </row>
    <row r="52" spans="2:15" x14ac:dyDescent="0.25">
      <c r="B52" s="408">
        <v>8</v>
      </c>
      <c r="C52" s="409" t="s">
        <v>42</v>
      </c>
      <c r="D52" s="410">
        <v>-1.6497269946075259</v>
      </c>
      <c r="E52" s="410">
        <v>3.4801486772768508</v>
      </c>
      <c r="F52" s="410">
        <v>64.604218903196696</v>
      </c>
      <c r="G52" s="410">
        <v>66.434640585866021</v>
      </c>
      <c r="H52" s="413"/>
      <c r="I52" s="408">
        <v>8</v>
      </c>
      <c r="J52" s="409" t="s">
        <v>42</v>
      </c>
      <c r="K52" s="410">
        <f t="shared" si="7"/>
        <v>-1.6497269946075259</v>
      </c>
      <c r="L52" s="410">
        <f t="shared" si="8"/>
        <v>3.4801486772768508</v>
      </c>
      <c r="M52" s="410">
        <v>0</v>
      </c>
      <c r="N52" s="410">
        <v>1.62</v>
      </c>
      <c r="O52" s="410">
        <f t="shared" si="9"/>
        <v>3.450421682669325</v>
      </c>
    </row>
    <row r="53" spans="2:15" x14ac:dyDescent="0.25">
      <c r="B53" s="408">
        <v>9</v>
      </c>
      <c r="C53" s="409" t="s">
        <v>43</v>
      </c>
      <c r="D53" s="410">
        <v>1.5132588001970082</v>
      </c>
      <c r="E53" s="410">
        <v>0.37434791471501638</v>
      </c>
      <c r="F53" s="410">
        <v>64.604218903196696</v>
      </c>
      <c r="G53" s="410">
        <v>66.49182561810872</v>
      </c>
      <c r="H53" s="413"/>
      <c r="I53" s="408">
        <v>9</v>
      </c>
      <c r="J53" s="409" t="s">
        <v>43</v>
      </c>
      <c r="K53" s="410">
        <f t="shared" si="7"/>
        <v>1.5132588001970082</v>
      </c>
      <c r="L53" s="410">
        <f t="shared" si="8"/>
        <v>0.37434791471501638</v>
      </c>
      <c r="M53" s="410">
        <v>0</v>
      </c>
      <c r="N53" s="410">
        <v>1.62</v>
      </c>
      <c r="O53" s="410">
        <f t="shared" si="9"/>
        <v>3.5076067149120247</v>
      </c>
    </row>
    <row r="54" spans="2:15" x14ac:dyDescent="0.25">
      <c r="B54" s="408">
        <v>10</v>
      </c>
      <c r="C54" s="409" t="s">
        <v>44</v>
      </c>
      <c r="D54" s="410">
        <v>-5.9078579729335106</v>
      </c>
      <c r="E54" s="410">
        <v>3.8790651885443781</v>
      </c>
      <c r="F54" s="410">
        <v>64.604218903196696</v>
      </c>
      <c r="G54" s="410">
        <v>62.575426118807563</v>
      </c>
      <c r="H54" s="413"/>
      <c r="I54" s="408">
        <v>10</v>
      </c>
      <c r="J54" s="409" t="s">
        <v>44</v>
      </c>
      <c r="K54" s="410">
        <f t="shared" si="7"/>
        <v>-5.9078579729335106</v>
      </c>
      <c r="L54" s="410">
        <f t="shared" si="8"/>
        <v>3.8790651885443781</v>
      </c>
      <c r="M54" s="410">
        <v>0</v>
      </c>
      <c r="N54" s="410">
        <v>1.62</v>
      </c>
      <c r="O54" s="410">
        <f t="shared" si="9"/>
        <v>0</v>
      </c>
    </row>
    <row r="55" spans="2:15" x14ac:dyDescent="0.25">
      <c r="B55" s="408">
        <v>11</v>
      </c>
      <c r="C55" s="409" t="s">
        <v>45</v>
      </c>
      <c r="D55" s="410">
        <v>4.0915891836133342</v>
      </c>
      <c r="E55" s="410">
        <v>0.44282260950113805</v>
      </c>
      <c r="F55" s="410">
        <v>64.604218903196696</v>
      </c>
      <c r="G55" s="410">
        <v>69.138630696311168</v>
      </c>
      <c r="H55" s="413"/>
      <c r="I55" s="408">
        <v>11</v>
      </c>
      <c r="J55" s="409" t="s">
        <v>45</v>
      </c>
      <c r="K55" s="410">
        <f t="shared" si="7"/>
        <v>4.0915891836133342</v>
      </c>
      <c r="L55" s="410">
        <f t="shared" si="8"/>
        <v>0.44282260950113805</v>
      </c>
      <c r="M55" s="410">
        <v>0</v>
      </c>
      <c r="N55" s="410">
        <v>1.62</v>
      </c>
      <c r="O55" s="410">
        <f t="shared" si="9"/>
        <v>6.1544117931144724</v>
      </c>
    </row>
    <row r="56" spans="2:15" x14ac:dyDescent="0.25">
      <c r="B56" s="408">
        <v>12</v>
      </c>
      <c r="C56" s="409" t="s">
        <v>46</v>
      </c>
      <c r="D56" s="410">
        <v>5.7925776657162</v>
      </c>
      <c r="E56" s="410">
        <v>1.693046809821519</v>
      </c>
      <c r="F56" s="410">
        <v>64.604218903196696</v>
      </c>
      <c r="G56" s="410">
        <v>72.089843378734415</v>
      </c>
      <c r="H56" s="413"/>
      <c r="I56" s="408">
        <v>12</v>
      </c>
      <c r="J56" s="409" t="s">
        <v>46</v>
      </c>
      <c r="K56" s="410">
        <f t="shared" si="7"/>
        <v>5.7925776657162</v>
      </c>
      <c r="L56" s="410">
        <f t="shared" si="8"/>
        <v>1.693046809821519</v>
      </c>
      <c r="M56" s="410">
        <v>0</v>
      </c>
      <c r="N56" s="410">
        <v>1.62</v>
      </c>
      <c r="O56" s="410">
        <f t="shared" si="9"/>
        <v>9.10562447553772</v>
      </c>
    </row>
    <row r="57" spans="2:15" x14ac:dyDescent="0.25">
      <c r="B57" s="408">
        <v>13</v>
      </c>
      <c r="C57" s="409" t="s">
        <v>47</v>
      </c>
      <c r="D57" s="410">
        <v>2.1091929039544128</v>
      </c>
      <c r="E57" s="410">
        <v>3.2839942864582197</v>
      </c>
      <c r="F57" s="410">
        <v>64.604218903196696</v>
      </c>
      <c r="G57" s="410">
        <v>69.997406093609328</v>
      </c>
      <c r="H57" s="413"/>
      <c r="I57" s="408">
        <v>13</v>
      </c>
      <c r="J57" s="409" t="s">
        <v>47</v>
      </c>
      <c r="K57" s="410">
        <f t="shared" si="7"/>
        <v>2.1091929039544128</v>
      </c>
      <c r="L57" s="410">
        <f t="shared" si="8"/>
        <v>3.2839942864582197</v>
      </c>
      <c r="M57" s="410">
        <v>0</v>
      </c>
      <c r="N57" s="410">
        <v>1.62</v>
      </c>
      <c r="O57" s="410">
        <f t="shared" si="9"/>
        <v>7.0131871904126326</v>
      </c>
    </row>
    <row r="58" spans="2:15" x14ac:dyDescent="0.25">
      <c r="B58" s="408">
        <v>14</v>
      </c>
      <c r="C58" s="409" t="s">
        <v>48</v>
      </c>
      <c r="D58" s="410">
        <v>-0.97708843006390356</v>
      </c>
      <c r="E58" s="410">
        <v>3.8170188816393305</v>
      </c>
      <c r="F58" s="410">
        <v>64.604218903196696</v>
      </c>
      <c r="G58" s="410">
        <v>67.444149354772122</v>
      </c>
      <c r="H58" s="413"/>
      <c r="I58" s="408">
        <v>14</v>
      </c>
      <c r="J58" s="409" t="s">
        <v>48</v>
      </c>
      <c r="K58" s="410">
        <f t="shared" si="7"/>
        <v>-0.97708843006390356</v>
      </c>
      <c r="L58" s="410">
        <f t="shared" si="8"/>
        <v>3.8170188816393305</v>
      </c>
      <c r="M58" s="410">
        <v>0</v>
      </c>
      <c r="N58" s="410">
        <v>1.62</v>
      </c>
      <c r="O58" s="410">
        <f t="shared" si="9"/>
        <v>4.4599304515754268</v>
      </c>
    </row>
    <row r="59" spans="2:15" x14ac:dyDescent="0.25">
      <c r="B59" s="411"/>
      <c r="C59" s="412"/>
      <c r="D59" s="412"/>
      <c r="E59" s="412"/>
      <c r="F59" s="412"/>
      <c r="G59" s="412"/>
      <c r="H59" s="413"/>
      <c r="I59" s="411"/>
      <c r="J59" s="412"/>
      <c r="K59" s="412"/>
      <c r="L59" s="412"/>
      <c r="M59" s="412"/>
      <c r="N59" s="412"/>
      <c r="O59" s="415"/>
    </row>
    <row r="60" spans="2:15" x14ac:dyDescent="0.25">
      <c r="H60" s="413"/>
    </row>
    <row r="61" spans="2:15" x14ac:dyDescent="0.25">
      <c r="H61" s="413"/>
    </row>
    <row r="62" spans="2:15" ht="27.75" customHeight="1" x14ac:dyDescent="0.25">
      <c r="B62" s="483" t="s">
        <v>1</v>
      </c>
      <c r="C62" s="483" t="s">
        <v>2</v>
      </c>
      <c r="D62" s="481" t="s">
        <v>947</v>
      </c>
      <c r="E62" s="481" t="s">
        <v>948</v>
      </c>
      <c r="F62" s="481" t="s">
        <v>949</v>
      </c>
      <c r="G62" s="481" t="s">
        <v>950</v>
      </c>
      <c r="H62" s="413"/>
      <c r="I62" s="483" t="s">
        <v>1</v>
      </c>
      <c r="J62" s="483" t="s">
        <v>2</v>
      </c>
      <c r="K62" s="481" t="s">
        <v>947</v>
      </c>
      <c r="L62" s="481" t="s">
        <v>948</v>
      </c>
      <c r="M62" s="481" t="s">
        <v>959</v>
      </c>
      <c r="N62" s="481" t="s">
        <v>957</v>
      </c>
      <c r="O62" s="481" t="s">
        <v>955</v>
      </c>
    </row>
    <row r="63" spans="2:15" x14ac:dyDescent="0.25">
      <c r="B63" s="483"/>
      <c r="C63" s="483"/>
      <c r="D63" s="482"/>
      <c r="E63" s="482"/>
      <c r="F63" s="482"/>
      <c r="G63" s="482"/>
      <c r="H63" s="413"/>
      <c r="I63" s="483"/>
      <c r="J63" s="483"/>
      <c r="K63" s="482"/>
      <c r="L63" s="482"/>
      <c r="M63" s="482"/>
      <c r="N63" s="482"/>
      <c r="O63" s="482"/>
    </row>
    <row r="64" spans="2:15" x14ac:dyDescent="0.25">
      <c r="B64" s="408">
        <v>1</v>
      </c>
      <c r="C64" s="409" t="s">
        <v>35</v>
      </c>
      <c r="D64" s="410">
        <v>4.3307742109921161</v>
      </c>
      <c r="E64" s="410">
        <v>-9.0921393597624114</v>
      </c>
      <c r="F64" s="410">
        <v>69.536905040272558</v>
      </c>
      <c r="G64" s="410">
        <v>64.775539891502262</v>
      </c>
      <c r="H64" s="413"/>
      <c r="I64" s="408">
        <v>1</v>
      </c>
      <c r="J64" s="409" t="s">
        <v>35</v>
      </c>
      <c r="K64" s="410">
        <f>D64</f>
        <v>4.3307742109921161</v>
      </c>
      <c r="L64" s="410">
        <f>E64</f>
        <v>-9.0921393597624114</v>
      </c>
      <c r="M64" s="410">
        <v>0</v>
      </c>
      <c r="N64" s="410">
        <v>1.62</v>
      </c>
      <c r="O64" s="410">
        <f>IF(SUM(K64:N64)&lt;0,0,SUM(K64:N64))</f>
        <v>0</v>
      </c>
    </row>
    <row r="65" spans="2:15" x14ac:dyDescent="0.25">
      <c r="B65" s="408">
        <v>2</v>
      </c>
      <c r="C65" s="409" t="s">
        <v>36</v>
      </c>
      <c r="D65" s="410">
        <v>-1.6466721691331387</v>
      </c>
      <c r="E65" s="410">
        <v>-20.886026618740814</v>
      </c>
      <c r="F65" s="410">
        <v>69.536905040272558</v>
      </c>
      <c r="G65" s="410">
        <v>47.004206252398603</v>
      </c>
      <c r="H65" s="413"/>
      <c r="I65" s="408">
        <v>2</v>
      </c>
      <c r="J65" s="409" t="s">
        <v>36</v>
      </c>
      <c r="K65" s="410">
        <f t="shared" ref="K65:K77" si="10">D65</f>
        <v>-1.6466721691331387</v>
      </c>
      <c r="L65" s="410">
        <f t="shared" ref="L65:L77" si="11">E65</f>
        <v>-20.886026618740814</v>
      </c>
      <c r="M65" s="410">
        <v>0</v>
      </c>
      <c r="N65" s="410">
        <v>1.62</v>
      </c>
      <c r="O65" s="410">
        <f t="shared" ref="O65:O77" si="12">IF(SUM(K65:N65)&lt;0,0,SUM(K65:N65))</f>
        <v>0</v>
      </c>
    </row>
    <row r="66" spans="2:15" x14ac:dyDescent="0.25">
      <c r="B66" s="408">
        <v>3</v>
      </c>
      <c r="C66" s="409" t="s">
        <v>37</v>
      </c>
      <c r="D66" s="410">
        <v>-3.5611455589899976</v>
      </c>
      <c r="E66" s="410">
        <v>-7.3763696627924933</v>
      </c>
      <c r="F66" s="410">
        <v>69.536905040272558</v>
      </c>
      <c r="G66" s="410">
        <v>58.599389818490067</v>
      </c>
      <c r="H66" s="413"/>
      <c r="I66" s="408">
        <v>3</v>
      </c>
      <c r="J66" s="409" t="s">
        <v>37</v>
      </c>
      <c r="K66" s="410">
        <f t="shared" si="10"/>
        <v>-3.5611455589899976</v>
      </c>
      <c r="L66" s="410">
        <f t="shared" si="11"/>
        <v>-7.3763696627924933</v>
      </c>
      <c r="M66" s="410">
        <v>0</v>
      </c>
      <c r="N66" s="410">
        <v>1.62</v>
      </c>
      <c r="O66" s="410">
        <f t="shared" si="12"/>
        <v>0</v>
      </c>
    </row>
    <row r="67" spans="2:15" x14ac:dyDescent="0.25">
      <c r="B67" s="408">
        <v>4</v>
      </c>
      <c r="C67" s="409" t="s">
        <v>38</v>
      </c>
      <c r="D67" s="410">
        <v>-0.97878602691830929</v>
      </c>
      <c r="E67" s="410">
        <v>-1.6229123646175529</v>
      </c>
      <c r="F67" s="410">
        <v>69.536905040272558</v>
      </c>
      <c r="G67" s="410">
        <v>66.935206648736695</v>
      </c>
      <c r="H67" s="413"/>
      <c r="I67" s="408">
        <v>4</v>
      </c>
      <c r="J67" s="409" t="s">
        <v>38</v>
      </c>
      <c r="K67" s="410">
        <f t="shared" si="10"/>
        <v>-0.97878602691830929</v>
      </c>
      <c r="L67" s="410">
        <f t="shared" si="11"/>
        <v>-1.6229123646175529</v>
      </c>
      <c r="M67" s="410">
        <v>0</v>
      </c>
      <c r="N67" s="410">
        <v>1.62</v>
      </c>
      <c r="O67" s="410">
        <f t="shared" si="12"/>
        <v>0</v>
      </c>
    </row>
    <row r="68" spans="2:15" x14ac:dyDescent="0.25">
      <c r="B68" s="408">
        <v>5</v>
      </c>
      <c r="C68" s="409" t="s">
        <v>39</v>
      </c>
      <c r="D68" s="410">
        <v>-2.9670655486489173</v>
      </c>
      <c r="E68" s="410">
        <v>-0.1422022746949958</v>
      </c>
      <c r="F68" s="410">
        <v>69.536905040272558</v>
      </c>
      <c r="G68" s="410">
        <v>66.427637216928645</v>
      </c>
      <c r="H68" s="413"/>
      <c r="I68" s="408">
        <v>5</v>
      </c>
      <c r="J68" s="409" t="s">
        <v>39</v>
      </c>
      <c r="K68" s="410">
        <f t="shared" si="10"/>
        <v>-2.9670655486489173</v>
      </c>
      <c r="L68" s="410">
        <f t="shared" si="11"/>
        <v>-0.1422022746949958</v>
      </c>
      <c r="M68" s="410">
        <v>0</v>
      </c>
      <c r="N68" s="410">
        <v>1.62</v>
      </c>
      <c r="O68" s="410">
        <f t="shared" si="12"/>
        <v>0</v>
      </c>
    </row>
    <row r="69" spans="2:15" x14ac:dyDescent="0.25">
      <c r="B69" s="408">
        <v>6</v>
      </c>
      <c r="C69" s="409" t="s">
        <v>40</v>
      </c>
      <c r="D69" s="410">
        <v>-1.189452807904773</v>
      </c>
      <c r="E69" s="410">
        <v>0.73699521561062076</v>
      </c>
      <c r="F69" s="410">
        <v>69.536905040272558</v>
      </c>
      <c r="G69" s="410">
        <v>69.084447447978405</v>
      </c>
      <c r="H69" s="413"/>
      <c r="I69" s="408">
        <v>6</v>
      </c>
      <c r="J69" s="409" t="s">
        <v>40</v>
      </c>
      <c r="K69" s="410">
        <f t="shared" si="10"/>
        <v>-1.189452807904773</v>
      </c>
      <c r="L69" s="410">
        <f t="shared" si="11"/>
        <v>0.73699521561062076</v>
      </c>
      <c r="M69" s="410">
        <v>0</v>
      </c>
      <c r="N69" s="410">
        <v>1.62</v>
      </c>
      <c r="O69" s="410">
        <f t="shared" si="12"/>
        <v>1.1675424077058478</v>
      </c>
    </row>
    <row r="70" spans="2:15" x14ac:dyDescent="0.25">
      <c r="B70" s="408">
        <v>7</v>
      </c>
      <c r="C70" s="409" t="s">
        <v>41</v>
      </c>
      <c r="D70" s="410">
        <v>-2.2652646536436971</v>
      </c>
      <c r="E70" s="410">
        <v>3.2310325637458699</v>
      </c>
      <c r="F70" s="410">
        <v>69.536905040272558</v>
      </c>
      <c r="G70" s="410">
        <v>70.50267295037473</v>
      </c>
      <c r="H70" s="413"/>
      <c r="I70" s="408">
        <v>7</v>
      </c>
      <c r="J70" s="409" t="s">
        <v>41</v>
      </c>
      <c r="K70" s="410">
        <f t="shared" si="10"/>
        <v>-2.2652646536436971</v>
      </c>
      <c r="L70" s="410">
        <f t="shared" si="11"/>
        <v>3.2310325637458699</v>
      </c>
      <c r="M70" s="410">
        <v>0</v>
      </c>
      <c r="N70" s="410">
        <v>1.62</v>
      </c>
      <c r="O70" s="410">
        <f t="shared" si="12"/>
        <v>2.5857679101021729</v>
      </c>
    </row>
    <row r="71" spans="2:15" x14ac:dyDescent="0.25">
      <c r="B71" s="408">
        <v>8</v>
      </c>
      <c r="C71" s="409" t="s">
        <v>42</v>
      </c>
      <c r="D71" s="410">
        <v>-1.071853082025475</v>
      </c>
      <c r="E71" s="410">
        <v>3.9427555860974675</v>
      </c>
      <c r="F71" s="410">
        <v>69.536905040272558</v>
      </c>
      <c r="G71" s="410">
        <v>72.40780754434455</v>
      </c>
      <c r="H71" s="413"/>
      <c r="I71" s="408">
        <v>8</v>
      </c>
      <c r="J71" s="409" t="s">
        <v>42</v>
      </c>
      <c r="K71" s="410">
        <f t="shared" si="10"/>
        <v>-1.071853082025475</v>
      </c>
      <c r="L71" s="410">
        <f t="shared" si="11"/>
        <v>3.9427555860974675</v>
      </c>
      <c r="M71" s="410">
        <v>0</v>
      </c>
      <c r="N71" s="410">
        <v>1.62</v>
      </c>
      <c r="O71" s="410">
        <f t="shared" si="12"/>
        <v>4.4909025040719923</v>
      </c>
    </row>
    <row r="72" spans="2:15" x14ac:dyDescent="0.25">
      <c r="B72" s="408">
        <v>9</v>
      </c>
      <c r="C72" s="409" t="s">
        <v>43</v>
      </c>
      <c r="D72" s="410">
        <v>1.1026220906112403</v>
      </c>
      <c r="E72" s="410">
        <v>1.6860653493464295</v>
      </c>
      <c r="F72" s="410">
        <v>69.536905040272558</v>
      </c>
      <c r="G72" s="410">
        <v>72.325592480230227</v>
      </c>
      <c r="H72" s="413"/>
      <c r="I72" s="408">
        <v>9</v>
      </c>
      <c r="J72" s="409" t="s">
        <v>43</v>
      </c>
      <c r="K72" s="410">
        <f t="shared" si="10"/>
        <v>1.1026220906112403</v>
      </c>
      <c r="L72" s="410">
        <f t="shared" si="11"/>
        <v>1.6860653493464295</v>
      </c>
      <c r="M72" s="410">
        <v>0</v>
      </c>
      <c r="N72" s="410">
        <v>1.62</v>
      </c>
      <c r="O72" s="410">
        <f t="shared" si="12"/>
        <v>4.4086874399576699</v>
      </c>
    </row>
    <row r="73" spans="2:15" x14ac:dyDescent="0.25">
      <c r="B73" s="408">
        <v>10</v>
      </c>
      <c r="C73" s="409" t="s">
        <v>44</v>
      </c>
      <c r="D73" s="410">
        <v>-4.6893873763022791</v>
      </c>
      <c r="E73" s="410">
        <v>7.1205187649627684</v>
      </c>
      <c r="F73" s="410">
        <v>69.536905040272558</v>
      </c>
      <c r="G73" s="410">
        <v>71.968036428933047</v>
      </c>
      <c r="H73" s="413"/>
      <c r="I73" s="408">
        <v>10</v>
      </c>
      <c r="J73" s="409" t="s">
        <v>44</v>
      </c>
      <c r="K73" s="410">
        <f t="shared" si="10"/>
        <v>-4.6893873763022791</v>
      </c>
      <c r="L73" s="410">
        <f t="shared" si="11"/>
        <v>7.1205187649627684</v>
      </c>
      <c r="M73" s="410">
        <v>0</v>
      </c>
      <c r="N73" s="410">
        <v>1.62</v>
      </c>
      <c r="O73" s="410">
        <f t="shared" si="12"/>
        <v>4.0511313886604894</v>
      </c>
    </row>
    <row r="74" spans="2:15" x14ac:dyDescent="0.25">
      <c r="B74" s="408">
        <v>11</v>
      </c>
      <c r="C74" s="409" t="s">
        <v>45</v>
      </c>
      <c r="D74" s="410">
        <v>3.6343081250240803</v>
      </c>
      <c r="E74" s="410">
        <v>2.0389986694462974</v>
      </c>
      <c r="F74" s="410">
        <v>69.536905040272558</v>
      </c>
      <c r="G74" s="410">
        <v>75.210211834742935</v>
      </c>
      <c r="H74" s="413"/>
      <c r="I74" s="408">
        <v>11</v>
      </c>
      <c r="J74" s="409" t="s">
        <v>45</v>
      </c>
      <c r="K74" s="410">
        <f t="shared" si="10"/>
        <v>3.6343081250240803</v>
      </c>
      <c r="L74" s="410">
        <f t="shared" si="11"/>
        <v>2.0389986694462974</v>
      </c>
      <c r="M74" s="410">
        <v>0</v>
      </c>
      <c r="N74" s="410">
        <v>1.62</v>
      </c>
      <c r="O74" s="410">
        <f t="shared" si="12"/>
        <v>7.2933067944703778</v>
      </c>
    </row>
    <row r="75" spans="2:15" x14ac:dyDescent="0.25">
      <c r="B75" s="408">
        <v>12</v>
      </c>
      <c r="C75" s="409" t="s">
        <v>46</v>
      </c>
      <c r="D75" s="410">
        <v>5.4331699975558507</v>
      </c>
      <c r="E75" s="410">
        <v>3.1373076154820154</v>
      </c>
      <c r="F75" s="410">
        <v>69.536905040272558</v>
      </c>
      <c r="G75" s="410">
        <v>78.107382653310424</v>
      </c>
      <c r="H75" s="413"/>
      <c r="I75" s="408">
        <v>12</v>
      </c>
      <c r="J75" s="409" t="s">
        <v>46</v>
      </c>
      <c r="K75" s="410">
        <f t="shared" si="10"/>
        <v>5.4331699975558507</v>
      </c>
      <c r="L75" s="410">
        <f t="shared" si="11"/>
        <v>3.1373076154820154</v>
      </c>
      <c r="M75" s="410">
        <v>0</v>
      </c>
      <c r="N75" s="410">
        <v>1.62</v>
      </c>
      <c r="O75" s="410">
        <f t="shared" si="12"/>
        <v>10.190477613037867</v>
      </c>
    </row>
    <row r="76" spans="2:15" x14ac:dyDescent="0.25">
      <c r="B76" s="408">
        <v>13</v>
      </c>
      <c r="C76" s="409" t="s">
        <v>47</v>
      </c>
      <c r="D76" s="410">
        <v>1.9225963179649759</v>
      </c>
      <c r="E76" s="410">
        <v>4.9190830757183885</v>
      </c>
      <c r="F76" s="410">
        <v>69.536905040272558</v>
      </c>
      <c r="G76" s="410">
        <v>76.378584433955922</v>
      </c>
      <c r="H76" s="413"/>
      <c r="I76" s="408">
        <v>13</v>
      </c>
      <c r="J76" s="409" t="s">
        <v>47</v>
      </c>
      <c r="K76" s="410">
        <f t="shared" si="10"/>
        <v>1.9225963179649759</v>
      </c>
      <c r="L76" s="410">
        <f t="shared" si="11"/>
        <v>4.9190830757183885</v>
      </c>
      <c r="M76" s="410">
        <v>0</v>
      </c>
      <c r="N76" s="410">
        <v>1.62</v>
      </c>
      <c r="O76" s="410">
        <f t="shared" si="12"/>
        <v>8.4616793936833652</v>
      </c>
    </row>
    <row r="77" spans="2:15" x14ac:dyDescent="0.25">
      <c r="B77" s="408">
        <v>14</v>
      </c>
      <c r="C77" s="409" t="s">
        <v>48</v>
      </c>
      <c r="D77" s="410">
        <v>-0.58147799056021909</v>
      </c>
      <c r="E77" s="410">
        <v>5.8222900182761093</v>
      </c>
      <c r="F77" s="410">
        <v>69.536905040272558</v>
      </c>
      <c r="G77" s="410">
        <v>74.777717067988448</v>
      </c>
      <c r="H77" s="413"/>
      <c r="I77" s="408">
        <v>14</v>
      </c>
      <c r="J77" s="409" t="s">
        <v>48</v>
      </c>
      <c r="K77" s="410">
        <f t="shared" si="10"/>
        <v>-0.58147799056021909</v>
      </c>
      <c r="L77" s="410">
        <f t="shared" si="11"/>
        <v>5.8222900182761093</v>
      </c>
      <c r="M77" s="410">
        <v>0</v>
      </c>
      <c r="N77" s="410">
        <v>1.62</v>
      </c>
      <c r="O77" s="410">
        <f t="shared" si="12"/>
        <v>6.8608120277158902</v>
      </c>
    </row>
    <row r="78" spans="2:15" x14ac:dyDescent="0.25">
      <c r="H78" s="413"/>
    </row>
    <row r="80" spans="2:15" ht="30" customHeight="1" x14ac:dyDescent="0.25">
      <c r="I80" s="414" t="s">
        <v>952</v>
      </c>
      <c r="J80" s="414"/>
      <c r="K80" s="414"/>
      <c r="L80" s="414"/>
      <c r="M80" s="414"/>
      <c r="N80" s="414"/>
      <c r="O80" s="414"/>
    </row>
    <row r="81" spans="9:15" ht="30" customHeight="1" x14ac:dyDescent="0.25">
      <c r="I81" s="414" t="s">
        <v>960</v>
      </c>
      <c r="J81" s="414"/>
      <c r="K81" s="414"/>
      <c r="L81" s="414"/>
      <c r="M81" s="414"/>
      <c r="N81" s="414"/>
      <c r="O81" s="414"/>
    </row>
  </sheetData>
  <mergeCells count="54">
    <mergeCell ref="G62:G63"/>
    <mergeCell ref="B62:B63"/>
    <mergeCell ref="C62:C63"/>
    <mergeCell ref="D62:D63"/>
    <mergeCell ref="E62:E63"/>
    <mergeCell ref="F62:F63"/>
    <mergeCell ref="G43:G44"/>
    <mergeCell ref="B24:B25"/>
    <mergeCell ref="C24:C25"/>
    <mergeCell ref="D24:D25"/>
    <mergeCell ref="E24:E25"/>
    <mergeCell ref="F24:F25"/>
    <mergeCell ref="B43:B44"/>
    <mergeCell ref="C43:C44"/>
    <mergeCell ref="D43:D44"/>
    <mergeCell ref="E43:E44"/>
    <mergeCell ref="F43:F44"/>
    <mergeCell ref="G5:G6"/>
    <mergeCell ref="I5:I6"/>
    <mergeCell ref="J5:J6"/>
    <mergeCell ref="K5:K6"/>
    <mergeCell ref="G24:G25"/>
    <mergeCell ref="B5:B6"/>
    <mergeCell ref="C5:C6"/>
    <mergeCell ref="D5:D6"/>
    <mergeCell ref="E5:E6"/>
    <mergeCell ref="F5:F6"/>
    <mergeCell ref="L24:L25"/>
    <mergeCell ref="M24:M25"/>
    <mergeCell ref="L5:L6"/>
    <mergeCell ref="M5:M6"/>
    <mergeCell ref="L43:L44"/>
    <mergeCell ref="M43:M44"/>
    <mergeCell ref="J43:J44"/>
    <mergeCell ref="K43:K44"/>
    <mergeCell ref="I24:I25"/>
    <mergeCell ref="J24:J25"/>
    <mergeCell ref="K24:K25"/>
    <mergeCell ref="B4:G4"/>
    <mergeCell ref="I4:O4"/>
    <mergeCell ref="N62:N63"/>
    <mergeCell ref="O5:O6"/>
    <mergeCell ref="O24:O25"/>
    <mergeCell ref="O43:O44"/>
    <mergeCell ref="O62:O63"/>
    <mergeCell ref="N24:N25"/>
    <mergeCell ref="N43:N44"/>
    <mergeCell ref="N5:N6"/>
    <mergeCell ref="I62:I63"/>
    <mergeCell ref="J62:J63"/>
    <mergeCell ref="K62:K63"/>
    <mergeCell ref="L62:L63"/>
    <mergeCell ref="M62:M63"/>
    <mergeCell ref="I43:I44"/>
  </mergeCells>
  <pageMargins left="0.7" right="0.7" top="0.75" bottom="0.75" header="0.3" footer="0.3"/>
  <pageSetup paperSize="8"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I32"/>
  <sheetViews>
    <sheetView workbookViewId="0"/>
  </sheetViews>
  <sheetFormatPr defaultRowHeight="15" x14ac:dyDescent="0.25"/>
  <cols>
    <col min="2" max="2" width="7.28515625" customWidth="1"/>
    <col min="3" max="3" width="31" customWidth="1"/>
    <col min="4" max="4" width="10.140625" customWidth="1"/>
    <col min="5" max="6" width="8.5703125" bestFit="1" customWidth="1"/>
    <col min="7" max="7" width="7.42578125" customWidth="1"/>
    <col min="8" max="8" width="11.5703125" customWidth="1"/>
    <col min="9" max="9" width="11.140625" customWidth="1"/>
  </cols>
  <sheetData>
    <row r="2" spans="2:9" x14ac:dyDescent="0.25">
      <c r="B2" s="3" t="s">
        <v>616</v>
      </c>
    </row>
    <row r="3" spans="2:9" x14ac:dyDescent="0.25">
      <c r="D3" s="1"/>
      <c r="H3" s="2"/>
      <c r="I3" s="2"/>
    </row>
    <row r="4" spans="2:9" ht="33.75" customHeight="1" x14ac:dyDescent="0.25">
      <c r="B4" s="418" t="s">
        <v>0</v>
      </c>
      <c r="C4" s="418"/>
      <c r="D4" s="214" t="s">
        <v>397</v>
      </c>
      <c r="E4" s="214" t="s">
        <v>398</v>
      </c>
      <c r="F4" s="214" t="s">
        <v>399</v>
      </c>
      <c r="G4" s="214" t="s">
        <v>400</v>
      </c>
      <c r="H4" s="214" t="s">
        <v>431</v>
      </c>
      <c r="I4" s="214" t="s">
        <v>446</v>
      </c>
    </row>
    <row r="5" spans="2:9" x14ac:dyDescent="0.25">
      <c r="B5" s="215" t="s">
        <v>1</v>
      </c>
      <c r="C5" s="215" t="s">
        <v>2</v>
      </c>
      <c r="D5" s="214" t="s">
        <v>64</v>
      </c>
      <c r="E5" s="214" t="s">
        <v>64</v>
      </c>
      <c r="F5" s="214" t="s">
        <v>64</v>
      </c>
      <c r="G5" s="214" t="s">
        <v>64</v>
      </c>
      <c r="H5" s="215" t="s">
        <v>64</v>
      </c>
      <c r="I5" s="215" t="s">
        <v>64</v>
      </c>
    </row>
    <row r="6" spans="2:9" x14ac:dyDescent="0.25">
      <c r="B6" s="216">
        <v>1</v>
      </c>
      <c r="C6" s="217" t="s">
        <v>3</v>
      </c>
      <c r="D6" s="10">
        <v>3.0207235055343178</v>
      </c>
      <c r="E6" s="10">
        <v>10.919436817435097</v>
      </c>
      <c r="F6" s="10">
        <v>26.261280188780834</v>
      </c>
      <c r="G6" s="10">
        <v>-7.6061571202046574</v>
      </c>
      <c r="H6" s="10">
        <v>30.411396028058576</v>
      </c>
      <c r="I6" s="10">
        <v>23.022897795550215</v>
      </c>
    </row>
    <row r="7" spans="2:9" x14ac:dyDescent="0.25">
      <c r="B7" s="216">
        <v>2</v>
      </c>
      <c r="C7" s="217" t="s">
        <v>4</v>
      </c>
      <c r="D7" s="10">
        <v>1.299991611330271</v>
      </c>
      <c r="E7" s="10">
        <v>7.944565985385232</v>
      </c>
      <c r="F7" s="10">
        <v>24.030127064743436</v>
      </c>
      <c r="G7" s="10">
        <v>-7.6061571202046574</v>
      </c>
      <c r="H7" s="10">
        <v>24.079614344177237</v>
      </c>
      <c r="I7" s="10">
        <v>19.601796338692871</v>
      </c>
    </row>
    <row r="8" spans="2:9" x14ac:dyDescent="0.25">
      <c r="B8" s="216">
        <v>3</v>
      </c>
      <c r="C8" s="217" t="s">
        <v>5</v>
      </c>
      <c r="D8" s="10">
        <v>2.7150213165265127</v>
      </c>
      <c r="E8" s="10">
        <v>10.234164856399541</v>
      </c>
      <c r="F8" s="10">
        <v>24.805630383948824</v>
      </c>
      <c r="G8" s="10">
        <v>-7.6061571202046574</v>
      </c>
      <c r="H8" s="10">
        <v>28.101826465390317</v>
      </c>
      <c r="I8" s="10">
        <v>21.293139206303984</v>
      </c>
    </row>
    <row r="9" spans="2:9" x14ac:dyDescent="0.25">
      <c r="B9" s="216">
        <v>4</v>
      </c>
      <c r="C9" s="217" t="s">
        <v>6</v>
      </c>
      <c r="D9" s="10">
        <v>2.6925801414657293</v>
      </c>
      <c r="E9" s="10">
        <v>10.234164856399541</v>
      </c>
      <c r="F9" s="10">
        <v>32.836119255786436</v>
      </c>
      <c r="G9" s="10">
        <v>-7.6061571202046574</v>
      </c>
      <c r="H9" s="10">
        <v>36.109874162167145</v>
      </c>
      <c r="I9" s="10">
        <v>29.323628078141596</v>
      </c>
    </row>
    <row r="10" spans="2:9" x14ac:dyDescent="0.25">
      <c r="B10" s="216">
        <v>5</v>
      </c>
      <c r="C10" s="217" t="s">
        <v>7</v>
      </c>
      <c r="D10" s="10">
        <v>3.3808837331438708</v>
      </c>
      <c r="E10" s="10">
        <v>9.3297381867224001</v>
      </c>
      <c r="F10" s="10">
        <v>22.517314626236701</v>
      </c>
      <c r="G10" s="10">
        <v>-7.6061571202046574</v>
      </c>
      <c r="H10" s="10">
        <v>25.755831788553834</v>
      </c>
      <c r="I10" s="10">
        <v>18.643052780721003</v>
      </c>
    </row>
    <row r="11" spans="2:9" x14ac:dyDescent="0.25">
      <c r="B11" s="216">
        <v>6</v>
      </c>
      <c r="C11" s="217" t="s">
        <v>8</v>
      </c>
      <c r="D11" s="10">
        <v>3.4346715935078693</v>
      </c>
      <c r="E11" s="10">
        <v>9.4538746908243727</v>
      </c>
      <c r="F11" s="10">
        <v>22.88449178489472</v>
      </c>
      <c r="G11" s="10">
        <v>-7.6061571202046574</v>
      </c>
      <c r="H11" s="10">
        <v>26.276106010857433</v>
      </c>
      <c r="I11" s="10">
        <v>19.059884541019812</v>
      </c>
    </row>
    <row r="12" spans="2:9" x14ac:dyDescent="0.25">
      <c r="B12" s="216">
        <v>7</v>
      </c>
      <c r="C12" s="217" t="s">
        <v>9</v>
      </c>
      <c r="D12" s="10">
        <v>3.3059239965496063</v>
      </c>
      <c r="E12" s="10">
        <v>8.4113399917716478</v>
      </c>
      <c r="F12" s="10">
        <v>30.525058563814593</v>
      </c>
      <c r="G12" s="10">
        <v>-7.6061571202046574</v>
      </c>
      <c r="H12" s="10">
        <v>32.953897433576863</v>
      </c>
      <c r="I12" s="10">
        <v>26.283437440318593</v>
      </c>
    </row>
    <row r="13" spans="2:9" x14ac:dyDescent="0.25">
      <c r="B13" s="216">
        <v>8</v>
      </c>
      <c r="C13" s="217" t="s">
        <v>10</v>
      </c>
      <c r="D13" s="10">
        <v>3.0344654341298627</v>
      </c>
      <c r="E13" s="10">
        <v>8.4113399917716478</v>
      </c>
      <c r="F13" s="10">
        <v>19.753544130023155</v>
      </c>
      <c r="G13" s="10">
        <v>-7.6061571202046574</v>
      </c>
      <c r="H13" s="10">
        <v>21.910924437365679</v>
      </c>
      <c r="I13" s="10">
        <v>15.511923006527159</v>
      </c>
    </row>
    <row r="14" spans="2:9" x14ac:dyDescent="0.25">
      <c r="B14" s="216">
        <v>9</v>
      </c>
      <c r="C14" s="217" t="s">
        <v>11</v>
      </c>
      <c r="D14" s="10">
        <v>1.6347352160853061</v>
      </c>
      <c r="E14" s="10">
        <v>5.9693742418405797</v>
      </c>
      <c r="F14" s="10">
        <v>15.458137086270508</v>
      </c>
      <c r="G14" s="10">
        <v>-7.6061571202046574</v>
      </c>
      <c r="H14" s="10">
        <v>14.262214575623624</v>
      </c>
      <c r="I14" s="10">
        <v>10.239729662802084</v>
      </c>
    </row>
    <row r="15" spans="2:9" x14ac:dyDescent="0.25">
      <c r="B15" s="216">
        <v>10</v>
      </c>
      <c r="C15" s="217" t="s">
        <v>407</v>
      </c>
      <c r="D15" s="10">
        <v>1.9230900802852509</v>
      </c>
      <c r="E15" s="10">
        <v>6.8489767721610821</v>
      </c>
      <c r="F15" s="10">
        <v>16.824847441645836</v>
      </c>
      <c r="G15" s="10">
        <v>-7.6061571202046574</v>
      </c>
      <c r="H15" s="10">
        <v>16.620961819455296</v>
      </c>
      <c r="I15" s="10">
        <v>11.958281030305614</v>
      </c>
    </row>
    <row r="16" spans="2:9" x14ac:dyDescent="0.25">
      <c r="B16" s="216">
        <v>11</v>
      </c>
      <c r="C16" s="217" t="s">
        <v>12</v>
      </c>
      <c r="D16" s="10">
        <v>3.4193820493154723</v>
      </c>
      <c r="E16" s="10">
        <v>6.8489767721610821</v>
      </c>
      <c r="F16" s="10">
        <v>11.570841807689835</v>
      </c>
      <c r="G16" s="10">
        <v>-7.6061571202046574</v>
      </c>
      <c r="H16" s="10">
        <v>12.863248154529515</v>
      </c>
      <c r="I16" s="10">
        <v>6.7042753963496109</v>
      </c>
    </row>
    <row r="17" spans="2:9" x14ac:dyDescent="0.25">
      <c r="B17" s="216">
        <v>12</v>
      </c>
      <c r="C17" s="217" t="s">
        <v>13</v>
      </c>
      <c r="D17" s="10">
        <v>1.4602527639584131</v>
      </c>
      <c r="E17" s="10">
        <v>4.8114199068573873</v>
      </c>
      <c r="F17" s="10">
        <v>8.8746578859646608</v>
      </c>
      <c r="G17" s="10">
        <v>-7.6061571202046574</v>
      </c>
      <c r="H17" s="10">
        <v>6.5778894552043274</v>
      </c>
      <c r="I17" s="10">
        <v>3.1930687285029586</v>
      </c>
    </row>
    <row r="18" spans="2:9" x14ac:dyDescent="0.25">
      <c r="B18" s="216">
        <v>13</v>
      </c>
      <c r="C18" s="217" t="s">
        <v>14</v>
      </c>
      <c r="D18" s="10">
        <v>4.0214430467057918</v>
      </c>
      <c r="E18" s="10">
        <v>4.0730516518689877</v>
      </c>
      <c r="F18" s="10">
        <v>5.908541687197097</v>
      </c>
      <c r="G18" s="10">
        <v>-7.6061571202046574</v>
      </c>
      <c r="H18" s="10">
        <v>5.5822689351934214</v>
      </c>
      <c r="I18" s="10">
        <v>-6.8394772259964931E-2</v>
      </c>
    </row>
    <row r="19" spans="2:9" x14ac:dyDescent="0.25">
      <c r="B19" s="216">
        <v>14</v>
      </c>
      <c r="C19" s="217" t="s">
        <v>15</v>
      </c>
      <c r="D19" s="10">
        <v>1.2945970442891166</v>
      </c>
      <c r="E19" s="10">
        <v>4.0730516518689877</v>
      </c>
      <c r="F19" s="10">
        <v>2.0240529691803353</v>
      </c>
      <c r="G19" s="10">
        <v>-7.6061571202046574</v>
      </c>
      <c r="H19" s="10">
        <v>-1.0290657852400154</v>
      </c>
      <c r="I19" s="10">
        <v>-3.9528834902767267</v>
      </c>
    </row>
    <row r="20" spans="2:9" x14ac:dyDescent="0.25">
      <c r="B20" s="216">
        <v>15</v>
      </c>
      <c r="C20" s="217" t="s">
        <v>16</v>
      </c>
      <c r="D20" s="10">
        <v>4.5507202330811793</v>
      </c>
      <c r="E20" s="10">
        <v>1.0415129507108742</v>
      </c>
      <c r="F20" s="10">
        <v>0.29363509286517703</v>
      </c>
      <c r="G20" s="10">
        <v>-7.6061571202046574</v>
      </c>
      <c r="H20" s="10">
        <v>-1.9285914336896015</v>
      </c>
      <c r="I20" s="10">
        <v>-6.8959168470551306</v>
      </c>
    </row>
    <row r="21" spans="2:9" x14ac:dyDescent="0.25">
      <c r="B21" s="216">
        <v>16</v>
      </c>
      <c r="C21" s="217" t="s">
        <v>17</v>
      </c>
      <c r="D21" s="10">
        <v>3.4055726987983048</v>
      </c>
      <c r="E21" s="10">
        <v>-0.33409122409635256</v>
      </c>
      <c r="F21" s="10">
        <v>0</v>
      </c>
      <c r="G21" s="10">
        <v>-7.6061571202046574</v>
      </c>
      <c r="H21" s="10">
        <v>-4.4678574006834344</v>
      </c>
      <c r="I21" s="10">
        <v>-7.7397936098431988</v>
      </c>
    </row>
    <row r="22" spans="2:9" x14ac:dyDescent="0.25">
      <c r="B22" s="216">
        <v>17</v>
      </c>
      <c r="C22" s="217" t="s">
        <v>18</v>
      </c>
      <c r="D22" s="10">
        <v>2.5305593975665981</v>
      </c>
      <c r="E22" s="10">
        <v>-0.37911309208335819</v>
      </c>
      <c r="F22" s="10">
        <v>0</v>
      </c>
      <c r="G22" s="10">
        <v>-7.6061571202046574</v>
      </c>
      <c r="H22" s="10">
        <v>-5.3788881963047457</v>
      </c>
      <c r="I22" s="10">
        <v>-7.7578023570380008</v>
      </c>
    </row>
    <row r="23" spans="2:9" x14ac:dyDescent="0.25">
      <c r="B23" s="216">
        <v>18</v>
      </c>
      <c r="C23" s="217" t="s">
        <v>19</v>
      </c>
      <c r="D23" s="10">
        <v>1.456689154103654</v>
      </c>
      <c r="E23" s="10">
        <v>0.3826624196243722</v>
      </c>
      <c r="F23" s="10">
        <v>0</v>
      </c>
      <c r="G23" s="10">
        <v>-7.6061571202046574</v>
      </c>
      <c r="H23" s="10">
        <v>-5.8433380304015055</v>
      </c>
      <c r="I23" s="10">
        <v>-7.453092152354909</v>
      </c>
    </row>
    <row r="24" spans="2:9" x14ac:dyDescent="0.25">
      <c r="B24" s="216">
        <v>19</v>
      </c>
      <c r="C24" s="217" t="s">
        <v>20</v>
      </c>
      <c r="D24" s="10">
        <v>4.247012438126081</v>
      </c>
      <c r="E24" s="10">
        <v>-0.50359315240550029</v>
      </c>
      <c r="F24" s="10">
        <v>0</v>
      </c>
      <c r="G24" s="10">
        <v>-7.6061571202046574</v>
      </c>
      <c r="H24" s="10">
        <v>-3.7620192040029767</v>
      </c>
      <c r="I24" s="10">
        <v>-7.8075943811668571</v>
      </c>
    </row>
    <row r="25" spans="2:9" x14ac:dyDescent="0.25">
      <c r="B25" s="216">
        <v>20</v>
      </c>
      <c r="C25" s="217" t="s">
        <v>21</v>
      </c>
      <c r="D25" s="10">
        <v>8.2564734500757009</v>
      </c>
      <c r="E25" s="10">
        <v>-5.8134375572776058</v>
      </c>
      <c r="F25" s="10">
        <v>0</v>
      </c>
      <c r="G25" s="10">
        <v>-7.6061571202046574</v>
      </c>
      <c r="H25" s="10">
        <v>-4.0004337159510417</v>
      </c>
      <c r="I25" s="10">
        <v>-9.9315321431156995</v>
      </c>
    </row>
    <row r="26" spans="2:9" x14ac:dyDescent="0.25">
      <c r="B26" s="216">
        <v>21</v>
      </c>
      <c r="C26" s="217" t="s">
        <v>22</v>
      </c>
      <c r="D26" s="10">
        <v>4.2697840955346535</v>
      </c>
      <c r="E26" s="10">
        <v>-6.3891927043986039</v>
      </c>
      <c r="F26" s="10">
        <v>0</v>
      </c>
      <c r="G26" s="10">
        <v>-7.6061571202046574</v>
      </c>
      <c r="H26" s="10">
        <v>-8.4477271881888871</v>
      </c>
      <c r="I26" s="10">
        <v>-10.161834201964099</v>
      </c>
    </row>
    <row r="27" spans="2:9" x14ac:dyDescent="0.25">
      <c r="B27" s="216">
        <v>22</v>
      </c>
      <c r="C27" s="217" t="s">
        <v>23</v>
      </c>
      <c r="D27" s="10">
        <v>2.7503992897081377</v>
      </c>
      <c r="E27" s="10">
        <v>2.6159122644466479</v>
      </c>
      <c r="F27" s="10">
        <v>-7.3331852093583967</v>
      </c>
      <c r="G27" s="10">
        <v>-7.6061571202046574</v>
      </c>
      <c r="H27" s="10">
        <v>-10.096213228297598</v>
      </c>
      <c r="I27" s="10">
        <v>-13.892977423784394</v>
      </c>
    </row>
    <row r="28" spans="2:9" x14ac:dyDescent="0.25">
      <c r="B28" s="216">
        <v>23</v>
      </c>
      <c r="C28" s="217" t="s">
        <v>24</v>
      </c>
      <c r="D28" s="10">
        <v>-5.5837457754560287</v>
      </c>
      <c r="E28" s="10">
        <v>2.6159122644466479</v>
      </c>
      <c r="F28" s="10">
        <v>-7.03211335296296</v>
      </c>
      <c r="G28" s="10">
        <v>-7.6061571202046574</v>
      </c>
      <c r="H28" s="10">
        <v>-18.129286437066327</v>
      </c>
      <c r="I28" s="10">
        <v>-13.591905567388959</v>
      </c>
    </row>
    <row r="29" spans="2:9" x14ac:dyDescent="0.25">
      <c r="B29" s="216">
        <v>24</v>
      </c>
      <c r="C29" s="217" t="s">
        <v>25</v>
      </c>
      <c r="D29" s="10">
        <v>-3.7298660356611539</v>
      </c>
      <c r="E29" s="10">
        <v>2.6159122644466479</v>
      </c>
      <c r="F29" s="10">
        <v>0</v>
      </c>
      <c r="G29" s="10">
        <v>-7.6061571202046574</v>
      </c>
      <c r="H29" s="10">
        <v>-9.2432933443084924</v>
      </c>
      <c r="I29" s="10">
        <v>-6.5597922144259986</v>
      </c>
    </row>
    <row r="30" spans="2:9" x14ac:dyDescent="0.25">
      <c r="B30" s="216">
        <v>25</v>
      </c>
      <c r="C30" s="217" t="s">
        <v>26</v>
      </c>
      <c r="D30" s="10">
        <v>-1.2741222783663024</v>
      </c>
      <c r="E30" s="10">
        <v>-2.7132420931306935</v>
      </c>
      <c r="F30" s="10">
        <v>0</v>
      </c>
      <c r="G30" s="10">
        <v>-7.6061571202046574</v>
      </c>
      <c r="H30" s="10">
        <v>-11.050873073075515</v>
      </c>
      <c r="I30" s="10">
        <v>-8.6914539574569343</v>
      </c>
    </row>
    <row r="31" spans="2:9" x14ac:dyDescent="0.25">
      <c r="B31" s="216">
        <v>26</v>
      </c>
      <c r="C31" s="217" t="s">
        <v>27</v>
      </c>
      <c r="D31" s="10">
        <v>-0.82656429756400451</v>
      </c>
      <c r="E31" s="10">
        <v>-2.4305685845175864</v>
      </c>
      <c r="F31" s="10">
        <v>0</v>
      </c>
      <c r="G31" s="10">
        <v>-7.6061571202046574</v>
      </c>
      <c r="H31" s="10">
        <v>-10.377176285382731</v>
      </c>
      <c r="I31" s="10">
        <v>-8.5783845540116914</v>
      </c>
    </row>
    <row r="32" spans="2:9" x14ac:dyDescent="0.25">
      <c r="B32" s="216">
        <v>27</v>
      </c>
      <c r="C32" s="217" t="s">
        <v>28</v>
      </c>
      <c r="D32" s="10">
        <v>-0.26280454076238269</v>
      </c>
      <c r="E32" s="10">
        <v>-4.885556616081292</v>
      </c>
      <c r="F32" s="10">
        <v>0</v>
      </c>
      <c r="G32" s="10">
        <v>-7.6061571202046574</v>
      </c>
      <c r="H32" s="10">
        <v>-11.777406953832074</v>
      </c>
      <c r="I32" s="10">
        <v>-9.5603797666371744</v>
      </c>
    </row>
  </sheetData>
  <mergeCells count="1">
    <mergeCell ref="B4:C4"/>
  </mergeCells>
  <conditionalFormatting sqref="D6:I32">
    <cfRule type="cellIs" dxfId="50"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2:F97"/>
  <sheetViews>
    <sheetView workbookViewId="0"/>
  </sheetViews>
  <sheetFormatPr defaultRowHeight="15" x14ac:dyDescent="0.25"/>
  <cols>
    <col min="1" max="1" width="26" style="76" bestFit="1" customWidth="1"/>
    <col min="2" max="2" width="11.7109375" style="76" customWidth="1"/>
    <col min="3" max="6" width="11.7109375" customWidth="1"/>
  </cols>
  <sheetData>
    <row r="2" spans="1:6" x14ac:dyDescent="0.25">
      <c r="A2" s="75" t="s">
        <v>611</v>
      </c>
      <c r="B2" s="75"/>
    </row>
    <row r="4" spans="1:6" ht="30" x14ac:dyDescent="0.25">
      <c r="A4" s="82" t="s">
        <v>403</v>
      </c>
      <c r="B4" s="83" t="s">
        <v>404</v>
      </c>
      <c r="C4" s="83" t="s">
        <v>405</v>
      </c>
      <c r="D4" s="83" t="s">
        <v>406</v>
      </c>
      <c r="E4" s="83" t="s">
        <v>408</v>
      </c>
      <c r="F4" s="83" t="s">
        <v>617</v>
      </c>
    </row>
    <row r="5" spans="1:6" x14ac:dyDescent="0.25">
      <c r="A5" s="77" t="s">
        <v>629</v>
      </c>
      <c r="B5" s="70" t="s">
        <v>720</v>
      </c>
      <c r="C5" s="240">
        <v>2.4712914207725651</v>
      </c>
      <c r="D5" s="240">
        <v>2.5454301633957415</v>
      </c>
      <c r="E5" s="240">
        <v>2.6217500668286005</v>
      </c>
      <c r="F5" s="240">
        <v>2.7004468603465428</v>
      </c>
    </row>
    <row r="6" spans="1:6" x14ac:dyDescent="0.25">
      <c r="A6" s="77" t="s">
        <v>334</v>
      </c>
      <c r="B6" s="70">
        <v>3.9398723759145851</v>
      </c>
      <c r="C6" s="240">
        <v>4.059987118052315</v>
      </c>
      <c r="D6" s="240">
        <v>4.1817045835365541</v>
      </c>
      <c r="E6" s="240">
        <v>4.3070620941516875</v>
      </c>
      <c r="F6" s="240">
        <v>-2.5930061377539153</v>
      </c>
    </row>
    <row r="7" spans="1:6" ht="15.75" customHeight="1" x14ac:dyDescent="0.25">
      <c r="A7" s="77" t="s">
        <v>335</v>
      </c>
      <c r="B7" s="70">
        <v>0.60154389781921658</v>
      </c>
      <c r="C7" s="240">
        <v>0.61990048476424753</v>
      </c>
      <c r="D7" s="240">
        <v>0.63849749930717514</v>
      </c>
      <c r="E7" s="240">
        <v>0.65764602749252343</v>
      </c>
      <c r="F7" s="240">
        <v>0.67738199701498258</v>
      </c>
    </row>
    <row r="8" spans="1:6" x14ac:dyDescent="0.25">
      <c r="A8" s="78" t="s">
        <v>336</v>
      </c>
      <c r="B8" s="70">
        <v>2.8196008135015309</v>
      </c>
      <c r="C8" s="240">
        <v>-0.85530137176689192</v>
      </c>
      <c r="D8" s="240">
        <v>-0.88055569154379998</v>
      </c>
      <c r="E8" s="240">
        <v>-0.90683347390555924</v>
      </c>
      <c r="F8" s="240">
        <v>-0.93446542776362462</v>
      </c>
    </row>
    <row r="9" spans="1:6" x14ac:dyDescent="0.25">
      <c r="A9" s="77" t="s">
        <v>337</v>
      </c>
      <c r="B9" s="70">
        <v>1.9102760433753663</v>
      </c>
      <c r="C9" s="240">
        <v>1.9685696249516318</v>
      </c>
      <c r="D9" s="240">
        <v>2.0276267137001813</v>
      </c>
      <c r="E9" s="240">
        <v>2.0881418646489349</v>
      </c>
      <c r="F9" s="240">
        <v>2.1511091805645224</v>
      </c>
    </row>
    <row r="10" spans="1:6" x14ac:dyDescent="0.25">
      <c r="A10" s="77" t="s">
        <v>635</v>
      </c>
      <c r="B10" s="70" t="s">
        <v>720</v>
      </c>
      <c r="C10" s="240" t="s">
        <v>720</v>
      </c>
      <c r="D10" s="240" t="s">
        <v>720</v>
      </c>
      <c r="E10" s="240">
        <v>1.686505890942376</v>
      </c>
      <c r="F10" s="240">
        <v>1.7371295592872493</v>
      </c>
    </row>
    <row r="11" spans="1:6" x14ac:dyDescent="0.25">
      <c r="A11" s="77" t="s">
        <v>338</v>
      </c>
      <c r="B11" s="70">
        <v>0.69950708534256822</v>
      </c>
      <c r="C11" s="240">
        <v>0.72068683744197337</v>
      </c>
      <c r="D11" s="240">
        <v>0.74231323126922766</v>
      </c>
      <c r="E11" s="240">
        <v>0.76438288313595493</v>
      </c>
      <c r="F11" s="240">
        <v>0.78752342170509959</v>
      </c>
    </row>
    <row r="12" spans="1:6" x14ac:dyDescent="0.25">
      <c r="A12" s="77" t="s">
        <v>165</v>
      </c>
      <c r="B12" s="70">
        <v>1.3818937855355933</v>
      </c>
      <c r="C12" s="240">
        <v>1.4233211957715193</v>
      </c>
      <c r="D12" s="240">
        <v>1.4660208316446628</v>
      </c>
      <c r="E12" s="240">
        <v>1.5100164724503391</v>
      </c>
      <c r="F12" s="240">
        <v>1.5553015002918231</v>
      </c>
    </row>
    <row r="13" spans="1:6" x14ac:dyDescent="0.25">
      <c r="A13" s="77" t="s">
        <v>164</v>
      </c>
      <c r="B13" s="70" t="s">
        <v>720</v>
      </c>
      <c r="C13" s="240" t="s">
        <v>720</v>
      </c>
      <c r="D13" s="240">
        <v>-4.4581067697894445</v>
      </c>
      <c r="E13" s="240">
        <v>-4.5915499701950804</v>
      </c>
      <c r="F13" s="240">
        <v>-4.7284745783316406</v>
      </c>
    </row>
    <row r="14" spans="1:6" x14ac:dyDescent="0.25">
      <c r="A14" s="77" t="s">
        <v>432</v>
      </c>
      <c r="B14" s="70">
        <v>0.59384051242067515</v>
      </c>
      <c r="C14" s="240">
        <v>0.61196202447864945</v>
      </c>
      <c r="D14" s="240">
        <v>0.630320885213009</v>
      </c>
      <c r="E14" s="240">
        <v>0.64926046868348375</v>
      </c>
      <c r="F14" s="240">
        <v>0.66870742712248255</v>
      </c>
    </row>
    <row r="15" spans="1:6" ht="15.75" customHeight="1" x14ac:dyDescent="0.25">
      <c r="A15" s="77" t="s">
        <v>433</v>
      </c>
      <c r="B15" s="70">
        <v>0.79353930429905839</v>
      </c>
      <c r="C15" s="240">
        <v>0.81775478264814294</v>
      </c>
      <c r="D15" s="240">
        <v>0.84228742612757723</v>
      </c>
      <c r="E15" s="240">
        <v>0.86758418514883429</v>
      </c>
      <c r="F15" s="240">
        <v>0.89358273037875491</v>
      </c>
    </row>
    <row r="16" spans="1:6" ht="15.75" customHeight="1" x14ac:dyDescent="0.25">
      <c r="A16" s="77" t="s">
        <v>339</v>
      </c>
      <c r="B16" s="70">
        <v>1.6071552020196311</v>
      </c>
      <c r="C16" s="240">
        <v>1.6561988118159989</v>
      </c>
      <c r="D16" s="240">
        <v>1.705884776170479</v>
      </c>
      <c r="E16" s="240">
        <v>1.7570325009272374</v>
      </c>
      <c r="F16" s="240">
        <v>1.8097731590392612</v>
      </c>
    </row>
    <row r="17" spans="1:6" x14ac:dyDescent="0.25">
      <c r="A17" s="77" t="s">
        <v>434</v>
      </c>
      <c r="B17" s="70">
        <v>5.7899063481818596</v>
      </c>
      <c r="C17" s="240">
        <v>5.9665899113753254</v>
      </c>
      <c r="D17" s="240">
        <v>6.1455876087165864</v>
      </c>
      <c r="E17" s="240">
        <v>6.3298636431140061</v>
      </c>
      <c r="F17" s="240">
        <v>6.5198538940874258</v>
      </c>
    </row>
    <row r="18" spans="1:6" x14ac:dyDescent="0.25">
      <c r="A18" s="77" t="s">
        <v>435</v>
      </c>
      <c r="B18" s="70">
        <v>3.4081806375412196</v>
      </c>
      <c r="C18" s="240">
        <v>3.5121839603647134</v>
      </c>
      <c r="D18" s="240">
        <v>3.6175494791756551</v>
      </c>
      <c r="E18" s="240">
        <v>3.7260789207145661</v>
      </c>
      <c r="F18" s="240">
        <v>3.837858242457453</v>
      </c>
    </row>
    <row r="19" spans="1:6" x14ac:dyDescent="0.25">
      <c r="A19" s="77" t="s">
        <v>340</v>
      </c>
      <c r="B19" s="70">
        <v>0.10582632278784415</v>
      </c>
      <c r="C19" s="240">
        <v>0.1090556965748094</v>
      </c>
      <c r="D19" s="240">
        <v>0.1123273674720537</v>
      </c>
      <c r="E19" s="240">
        <v>0.11570005338504243</v>
      </c>
      <c r="F19" s="240">
        <v>0.11916810415110177</v>
      </c>
    </row>
    <row r="20" spans="1:6" x14ac:dyDescent="0.25">
      <c r="A20" s="77" t="s">
        <v>437</v>
      </c>
      <c r="B20" s="70">
        <v>1.3173824801775691</v>
      </c>
      <c r="C20" s="240">
        <v>1.3575834465989907</v>
      </c>
      <c r="D20" s="240">
        <v>1.3983109499969442</v>
      </c>
      <c r="E20" s="240">
        <v>1.4403069884531783</v>
      </c>
      <c r="F20" s="240">
        <v>1.4834680868517685</v>
      </c>
    </row>
    <row r="21" spans="1:6" x14ac:dyDescent="0.25">
      <c r="A21" s="77" t="s">
        <v>341</v>
      </c>
      <c r="B21" s="70">
        <v>4.0458275604148728</v>
      </c>
      <c r="C21" s="240">
        <v>4.1697319189399238</v>
      </c>
      <c r="D21" s="240">
        <v>4.2948196254715931</v>
      </c>
      <c r="E21" s="240">
        <v>4.423588222715118</v>
      </c>
      <c r="F21" s="240">
        <v>4.5563649269928055</v>
      </c>
    </row>
    <row r="22" spans="1:6" x14ac:dyDescent="0.25">
      <c r="A22" s="77" t="s">
        <v>342</v>
      </c>
      <c r="B22" s="70">
        <v>-3.2881977931769335E-2</v>
      </c>
      <c r="C22" s="240">
        <v>-3.0796544411943454E-2</v>
      </c>
      <c r="D22" s="240">
        <v>-3.1615904087578188E-2</v>
      </c>
      <c r="E22" s="240">
        <v>-3.2426578701782768E-2</v>
      </c>
      <c r="F22" s="240">
        <v>-0.18367290237801087</v>
      </c>
    </row>
    <row r="23" spans="1:6" x14ac:dyDescent="0.25">
      <c r="A23" s="77" t="s">
        <v>343</v>
      </c>
      <c r="B23" s="70">
        <v>0.10086663646041698</v>
      </c>
      <c r="C23" s="240">
        <v>0.10394466150356207</v>
      </c>
      <c r="D23" s="240">
        <v>0.1070630013486686</v>
      </c>
      <c r="E23" s="240">
        <v>0.11023038476926121</v>
      </c>
      <c r="F23" s="240">
        <v>0.11358313813080288</v>
      </c>
    </row>
    <row r="24" spans="1:6" x14ac:dyDescent="0.25">
      <c r="A24" s="77" t="s">
        <v>344</v>
      </c>
      <c r="B24" s="70">
        <v>0.11664738442277237</v>
      </c>
      <c r="C24" s="240">
        <v>0.12020697144847442</v>
      </c>
      <c r="D24" s="240">
        <v>0.12381318059192865</v>
      </c>
      <c r="E24" s="240">
        <v>0.12747610625735384</v>
      </c>
      <c r="F24" s="240">
        <v>0.13135340328997624</v>
      </c>
    </row>
    <row r="25" spans="1:6" x14ac:dyDescent="0.25">
      <c r="A25" s="77" t="s">
        <v>436</v>
      </c>
      <c r="B25" s="70">
        <v>3.4665658342800953</v>
      </c>
      <c r="C25" s="240">
        <v>3.572350827475661</v>
      </c>
      <c r="D25" s="240">
        <v>3.6795213522999224</v>
      </c>
      <c r="E25" s="240">
        <v>3.7897682965232771</v>
      </c>
      <c r="F25" s="240">
        <v>3.903604202654996</v>
      </c>
    </row>
    <row r="26" spans="1:6" x14ac:dyDescent="0.25">
      <c r="A26" s="77" t="s">
        <v>345</v>
      </c>
      <c r="B26" s="70">
        <v>1.5306960974540813</v>
      </c>
      <c r="C26" s="240">
        <v>1.5783124036208209</v>
      </c>
      <c r="D26" s="240">
        <v>1.6256472954692802</v>
      </c>
      <c r="E26" s="240">
        <v>1.6744555200429512</v>
      </c>
      <c r="F26" s="240">
        <v>1.7246178313379514</v>
      </c>
    </row>
    <row r="27" spans="1:6" x14ac:dyDescent="0.25">
      <c r="A27" s="77" t="s">
        <v>158</v>
      </c>
      <c r="B27" s="70">
        <v>4.7815056719178337E-2</v>
      </c>
      <c r="C27" s="240">
        <v>4.9269219466656314E-2</v>
      </c>
      <c r="D27" s="240">
        <v>5.0805525354710772E-2</v>
      </c>
      <c r="E27" s="240">
        <v>5.0631903137637789E-2</v>
      </c>
      <c r="F27" s="240">
        <v>0.35792407997954639</v>
      </c>
    </row>
    <row r="28" spans="1:6" x14ac:dyDescent="0.25">
      <c r="A28" s="77" t="s">
        <v>641</v>
      </c>
      <c r="B28" s="70" t="s">
        <v>720</v>
      </c>
      <c r="C28" s="240" t="s">
        <v>720</v>
      </c>
      <c r="D28" s="240" t="s">
        <v>720</v>
      </c>
      <c r="E28" s="240" t="s">
        <v>720</v>
      </c>
      <c r="F28" s="240">
        <v>0.31070484237071178</v>
      </c>
    </row>
    <row r="29" spans="1:6" x14ac:dyDescent="0.25">
      <c r="A29" s="77" t="s">
        <v>346</v>
      </c>
      <c r="B29" s="70">
        <v>1.67679004526307</v>
      </c>
      <c r="C29" s="240">
        <v>1.7361587002882628</v>
      </c>
      <c r="D29" s="240">
        <v>1.7882461953232345</v>
      </c>
      <c r="E29" s="240">
        <v>1.8412481625479247</v>
      </c>
      <c r="F29" s="240">
        <v>1.8971196721847021</v>
      </c>
    </row>
    <row r="30" spans="1:6" x14ac:dyDescent="0.25">
      <c r="A30" s="77" t="s">
        <v>347</v>
      </c>
      <c r="B30" s="70">
        <v>0.33492857509501639</v>
      </c>
      <c r="C30" s="240">
        <v>3.1825468039911146E-2</v>
      </c>
      <c r="D30" s="240">
        <v>4.2566741544061003E-2</v>
      </c>
      <c r="E30" s="240">
        <v>0.3782334063274036</v>
      </c>
      <c r="F30" s="240">
        <v>5.6467617531516266E-2</v>
      </c>
    </row>
    <row r="31" spans="1:6" x14ac:dyDescent="0.25">
      <c r="A31" s="108" t="s">
        <v>348</v>
      </c>
      <c r="B31" s="70">
        <v>1.5941054395642578</v>
      </c>
      <c r="C31" s="240">
        <v>1.6427508255568561</v>
      </c>
      <c r="D31" s="240">
        <v>1.6920333503235616</v>
      </c>
      <c r="E31" s="240">
        <v>1.7427667812246026</v>
      </c>
      <c r="F31" s="240">
        <v>1.795078181358267</v>
      </c>
    </row>
    <row r="32" spans="1:6" x14ac:dyDescent="0.25">
      <c r="A32" s="77" t="s">
        <v>642</v>
      </c>
      <c r="B32" s="70" t="s">
        <v>720</v>
      </c>
      <c r="C32" s="240" t="s">
        <v>720</v>
      </c>
      <c r="D32" s="240" t="s">
        <v>720</v>
      </c>
      <c r="E32" s="240" t="s">
        <v>720</v>
      </c>
      <c r="F32" s="240">
        <v>1.0961678527233754</v>
      </c>
    </row>
    <row r="33" spans="1:6" x14ac:dyDescent="0.25">
      <c r="A33" s="77" t="s">
        <v>349</v>
      </c>
      <c r="B33" s="70">
        <v>2.6188875078555656</v>
      </c>
      <c r="C33" s="240">
        <v>2.6988049277005488</v>
      </c>
      <c r="D33" s="240">
        <v>2.7797690755315649</v>
      </c>
      <c r="E33" s="240">
        <v>2.8631168548689891</v>
      </c>
      <c r="F33" s="240">
        <v>2.9490570122314383</v>
      </c>
    </row>
    <row r="34" spans="1:6" x14ac:dyDescent="0.25">
      <c r="A34" s="77" t="s">
        <v>350</v>
      </c>
      <c r="B34" s="70">
        <v>2.2155143283657028</v>
      </c>
      <c r="C34" s="240">
        <v>2.2831224971860409</v>
      </c>
      <c r="D34" s="240">
        <v>2.3516161721016218</v>
      </c>
      <c r="E34" s="240">
        <v>2.4221775070163356</v>
      </c>
      <c r="F34" s="240">
        <v>2.4948295969826124</v>
      </c>
    </row>
    <row r="35" spans="1:6" ht="15.75" customHeight="1" x14ac:dyDescent="0.25">
      <c r="A35" s="77" t="s">
        <v>351</v>
      </c>
      <c r="B35" s="70">
        <v>0.47693755379158742</v>
      </c>
      <c r="C35" s="240">
        <v>0.49336421150989546</v>
      </c>
      <c r="D35" s="240">
        <v>0.77710107113448512</v>
      </c>
      <c r="E35" s="240">
        <v>0.8009607573754578</v>
      </c>
      <c r="F35" s="240">
        <v>0.54157439085846149</v>
      </c>
    </row>
    <row r="36" spans="1:6" x14ac:dyDescent="0.25">
      <c r="A36" s="77" t="s">
        <v>352</v>
      </c>
      <c r="B36" s="70">
        <v>2.206750185574879</v>
      </c>
      <c r="C36" s="240">
        <v>2.2740909096588968</v>
      </c>
      <c r="D36" s="240">
        <v>2.3423136369486635</v>
      </c>
      <c r="E36" s="240">
        <v>2.4126449717309382</v>
      </c>
      <c r="F36" s="240">
        <v>2.484960537438837</v>
      </c>
    </row>
    <row r="37" spans="1:6" x14ac:dyDescent="0.25">
      <c r="A37" s="77" t="s">
        <v>444</v>
      </c>
      <c r="B37" s="70" t="s">
        <v>720</v>
      </c>
      <c r="C37" s="240">
        <v>1.9891332550899299</v>
      </c>
      <c r="D37" s="240">
        <v>2.0488072527426278</v>
      </c>
      <c r="E37" s="240">
        <v>2.1103399098213305</v>
      </c>
      <c r="F37" s="240">
        <v>2.1735796144346535</v>
      </c>
    </row>
    <row r="38" spans="1:6" x14ac:dyDescent="0.25">
      <c r="A38" s="77" t="s">
        <v>353</v>
      </c>
      <c r="B38" s="70">
        <v>1.7076087379583333</v>
      </c>
      <c r="C38" s="240">
        <v>1.7597177667092974</v>
      </c>
      <c r="D38" s="240">
        <v>1.8125092997105676</v>
      </c>
      <c r="E38" s="240">
        <v>1.8667544451528582</v>
      </c>
      <c r="F38" s="240">
        <v>1.9228911160629494</v>
      </c>
    </row>
    <row r="39" spans="1:6" x14ac:dyDescent="0.25">
      <c r="A39" s="77" t="s">
        <v>354</v>
      </c>
      <c r="B39" s="70">
        <v>1.3791725636141288</v>
      </c>
      <c r="C39" s="240">
        <v>1.4238147892580391</v>
      </c>
      <c r="D39" s="240">
        <v>1.4659048633116103</v>
      </c>
      <c r="E39" s="240">
        <v>1.5100852338218618</v>
      </c>
      <c r="F39" s="240">
        <v>1.5562013552042553</v>
      </c>
    </row>
    <row r="40" spans="1:6" x14ac:dyDescent="0.25">
      <c r="A40" s="77" t="s">
        <v>148</v>
      </c>
      <c r="B40" s="70">
        <v>3.4645217482666011</v>
      </c>
      <c r="C40" s="240">
        <v>3.574140082501005</v>
      </c>
      <c r="D40" s="240">
        <v>3.6815832826363892</v>
      </c>
      <c r="E40" s="240">
        <v>3.7921105761044358</v>
      </c>
      <c r="F40" s="240">
        <v>3.9071233335254485</v>
      </c>
    </row>
    <row r="41" spans="1:6" x14ac:dyDescent="0.25">
      <c r="A41" s="77" t="s">
        <v>355</v>
      </c>
      <c r="B41" s="70">
        <v>-6.2915434301704289</v>
      </c>
      <c r="C41" s="240">
        <v>6.4892543125841531</v>
      </c>
      <c r="D41" s="240">
        <v>6.6839288339549867</v>
      </c>
      <c r="E41" s="240">
        <v>6.8843304644980226</v>
      </c>
      <c r="F41" s="240">
        <v>7.0909733636685601</v>
      </c>
    </row>
    <row r="42" spans="1:6" x14ac:dyDescent="0.25">
      <c r="A42" s="77" t="s">
        <v>636</v>
      </c>
      <c r="B42" s="70" t="s">
        <v>720</v>
      </c>
      <c r="C42" s="240" t="s">
        <v>720</v>
      </c>
      <c r="D42" s="240" t="s">
        <v>720</v>
      </c>
      <c r="E42" s="240">
        <v>1.6755089720030119</v>
      </c>
      <c r="F42" s="240">
        <v>1.72573957583196</v>
      </c>
    </row>
    <row r="43" spans="1:6" x14ac:dyDescent="0.25">
      <c r="A43" s="77" t="s">
        <v>117</v>
      </c>
      <c r="B43" s="70">
        <v>1.2639173068413023</v>
      </c>
      <c r="C43" s="240">
        <v>1.302486741289018</v>
      </c>
      <c r="D43" s="240">
        <v>1.3415613435276885</v>
      </c>
      <c r="E43" s="240">
        <v>1.3818719434817393</v>
      </c>
      <c r="F43" s="240">
        <v>1.4232624293485245</v>
      </c>
    </row>
    <row r="44" spans="1:6" x14ac:dyDescent="0.25">
      <c r="A44" s="77" t="s">
        <v>626</v>
      </c>
      <c r="B44" s="70" t="s">
        <v>720</v>
      </c>
      <c r="C44" s="240">
        <v>3.3793731268598166</v>
      </c>
      <c r="D44" s="240">
        <v>3.4807543206656106</v>
      </c>
      <c r="E44" s="240">
        <v>3.5851202356620395</v>
      </c>
      <c r="F44" s="240">
        <v>3.6927322587941465</v>
      </c>
    </row>
    <row r="45" spans="1:6" x14ac:dyDescent="0.25">
      <c r="A45" s="77" t="s">
        <v>356</v>
      </c>
      <c r="B45" s="70">
        <v>0.90548255344309525</v>
      </c>
      <c r="C45" s="240">
        <v>0.19119094759949135</v>
      </c>
      <c r="D45" s="240">
        <v>0.21155538870027404</v>
      </c>
      <c r="E45" s="240">
        <v>1.0080616050370554</v>
      </c>
      <c r="F45" s="240">
        <v>0.2495911525550196</v>
      </c>
    </row>
    <row r="46" spans="1:6" x14ac:dyDescent="0.25">
      <c r="A46" s="77" t="s">
        <v>357</v>
      </c>
      <c r="B46" s="70">
        <v>0.2326964073339455</v>
      </c>
      <c r="C46" s="240">
        <v>0.23979732191143091</v>
      </c>
      <c r="D46" s="240">
        <v>0.24699124156877383</v>
      </c>
      <c r="E46" s="240">
        <v>0.25430557587229979</v>
      </c>
      <c r="F46" s="240">
        <v>0.26203300818031222</v>
      </c>
    </row>
    <row r="47" spans="1:6" x14ac:dyDescent="0.25">
      <c r="A47" s="77" t="s">
        <v>358</v>
      </c>
      <c r="B47" s="70">
        <v>0.29450487995124158</v>
      </c>
      <c r="C47" s="240">
        <v>0.30349192886680643</v>
      </c>
      <c r="D47" s="240">
        <v>0.31259668673281055</v>
      </c>
      <c r="E47" s="240">
        <v>0.32196930645263477</v>
      </c>
      <c r="F47" s="240">
        <v>0.33163382495483806</v>
      </c>
    </row>
    <row r="48" spans="1:6" x14ac:dyDescent="0.25">
      <c r="A48" s="77" t="s">
        <v>359</v>
      </c>
      <c r="B48" s="70">
        <v>0.692563340987146</v>
      </c>
      <c r="C48" s="240">
        <v>0.71369745809789364</v>
      </c>
      <c r="D48" s="240">
        <v>0.7351083818408225</v>
      </c>
      <c r="E48" s="240">
        <v>0.75685604510126114</v>
      </c>
      <c r="F48" s="240">
        <v>0.77987648229493967</v>
      </c>
    </row>
    <row r="49" spans="1:6" x14ac:dyDescent="0.25">
      <c r="A49" s="77" t="s">
        <v>438</v>
      </c>
      <c r="B49" s="70">
        <v>0.77841256357845257</v>
      </c>
      <c r="C49" s="240">
        <v>1.4018436714323912</v>
      </c>
      <c r="D49" s="240">
        <v>1.4438989815753627</v>
      </c>
      <c r="E49" s="240">
        <v>1.4871915583764588</v>
      </c>
      <c r="F49" s="240">
        <v>1.5318324295533015</v>
      </c>
    </row>
    <row r="50" spans="1:6" x14ac:dyDescent="0.25">
      <c r="A50" s="77" t="s">
        <v>627</v>
      </c>
      <c r="B50" s="70" t="s">
        <v>720</v>
      </c>
      <c r="C50" s="240">
        <v>2.3869599061079163</v>
      </c>
      <c r="D50" s="240">
        <v>2.4585687032911543</v>
      </c>
      <c r="E50" s="240">
        <v>2.532407891785597</v>
      </c>
      <c r="F50" s="240">
        <v>2.608295537321585</v>
      </c>
    </row>
    <row r="51" spans="1:6" x14ac:dyDescent="0.25">
      <c r="A51" s="77" t="s">
        <v>631</v>
      </c>
      <c r="B51" s="70" t="s">
        <v>720</v>
      </c>
      <c r="C51" s="240" t="s">
        <v>720</v>
      </c>
      <c r="D51" s="240">
        <v>0.44656669533258619</v>
      </c>
      <c r="E51" s="240">
        <v>0.45995615207519319</v>
      </c>
      <c r="F51" s="240">
        <v>0.47376260707834073</v>
      </c>
    </row>
    <row r="52" spans="1:6" x14ac:dyDescent="0.25">
      <c r="A52" s="77" t="s">
        <v>360</v>
      </c>
      <c r="B52" s="70">
        <v>1.6918128160679411</v>
      </c>
      <c r="C52" s="240">
        <v>1.7434398197919518</v>
      </c>
      <c r="D52" s="240">
        <v>1.7957430143857103</v>
      </c>
      <c r="E52" s="240">
        <v>1.8496194348864441</v>
      </c>
      <c r="F52" s="240">
        <v>1.9051037639618003</v>
      </c>
    </row>
    <row r="53" spans="1:6" x14ac:dyDescent="0.25">
      <c r="A53" s="108" t="s">
        <v>637</v>
      </c>
      <c r="B53" s="70" t="s">
        <v>720</v>
      </c>
      <c r="C53" s="240" t="s">
        <v>720</v>
      </c>
      <c r="D53" s="240" t="s">
        <v>720</v>
      </c>
      <c r="E53" s="240">
        <v>1.9931433256591704</v>
      </c>
      <c r="F53" s="240">
        <v>2.0529712973394778</v>
      </c>
    </row>
    <row r="54" spans="1:6" x14ac:dyDescent="0.25">
      <c r="A54" s="77" t="s">
        <v>643</v>
      </c>
      <c r="B54" s="70" t="s">
        <v>720</v>
      </c>
      <c r="C54" s="240" t="s">
        <v>720</v>
      </c>
      <c r="D54" s="240" t="s">
        <v>720</v>
      </c>
      <c r="E54" s="240" t="s">
        <v>720</v>
      </c>
      <c r="F54" s="240">
        <v>2.368813035391705</v>
      </c>
    </row>
    <row r="55" spans="1:6" x14ac:dyDescent="0.25">
      <c r="A55" s="77" t="s">
        <v>361</v>
      </c>
      <c r="B55" s="70">
        <v>0.37603678546724734</v>
      </c>
      <c r="C55" s="240">
        <v>1.1112018881555841</v>
      </c>
      <c r="D55" s="240">
        <v>1.1501618117856132</v>
      </c>
      <c r="E55" s="240">
        <v>0.23590093898325926</v>
      </c>
      <c r="F55" s="240">
        <v>0.22565423124814382</v>
      </c>
    </row>
    <row r="56" spans="1:6" x14ac:dyDescent="0.25">
      <c r="A56" s="108" t="s">
        <v>362</v>
      </c>
      <c r="B56" s="70">
        <v>-0.84561859489925839</v>
      </c>
      <c r="C56" s="240">
        <v>-0.86851442212646635</v>
      </c>
      <c r="D56" s="240">
        <v>4.1865978341950862</v>
      </c>
      <c r="E56" s="240">
        <v>4.3447897804125777</v>
      </c>
      <c r="F56" s="240">
        <v>10.069254144200325</v>
      </c>
    </row>
    <row r="57" spans="1:6" x14ac:dyDescent="0.25">
      <c r="A57" s="77" t="s">
        <v>363</v>
      </c>
      <c r="B57" s="70">
        <v>2.5457829599421582</v>
      </c>
      <c r="C57" s="240">
        <v>2.6234695367934471</v>
      </c>
      <c r="D57" s="240">
        <v>2.7021736228972499</v>
      </c>
      <c r="E57" s="240">
        <v>2.7831940380592024</v>
      </c>
      <c r="F57" s="240">
        <v>2.8667359965316921</v>
      </c>
    </row>
    <row r="58" spans="1:6" x14ac:dyDescent="0.25">
      <c r="A58" s="77" t="s">
        <v>364</v>
      </c>
      <c r="B58" s="70">
        <v>2.3049277746883905</v>
      </c>
      <c r="C58" s="240">
        <v>2.379160183350129</v>
      </c>
      <c r="D58" s="240">
        <v>2.4507539865109864</v>
      </c>
      <c r="E58" s="240">
        <v>2.5242979041481739</v>
      </c>
      <c r="F58" s="240">
        <v>2.6013365332660081</v>
      </c>
    </row>
    <row r="59" spans="1:6" x14ac:dyDescent="0.25">
      <c r="A59" s="77" t="s">
        <v>365</v>
      </c>
      <c r="B59" s="70">
        <v>0.55278231773891118</v>
      </c>
      <c r="C59" s="240">
        <v>0.56974848232356456</v>
      </c>
      <c r="D59" s="240">
        <v>0.58678454558690418</v>
      </c>
      <c r="E59" s="240">
        <v>0.60410128125954354</v>
      </c>
      <c r="F59" s="240">
        <v>0.14799012852231222</v>
      </c>
    </row>
    <row r="60" spans="1:6" x14ac:dyDescent="0.25">
      <c r="A60" s="77" t="s">
        <v>366</v>
      </c>
      <c r="B60" s="70">
        <v>0.16641203963488685</v>
      </c>
      <c r="C60" s="240">
        <v>0.17150632351295814</v>
      </c>
      <c r="D60" s="240">
        <v>0.17665330528313189</v>
      </c>
      <c r="E60" s="240">
        <v>0.1818813817013219</v>
      </c>
      <c r="F60" s="240">
        <v>0.18741537568489283</v>
      </c>
    </row>
    <row r="61" spans="1:6" x14ac:dyDescent="0.25">
      <c r="A61" s="77" t="s">
        <v>630</v>
      </c>
      <c r="B61" s="70" t="s">
        <v>720</v>
      </c>
      <c r="C61" s="240">
        <v>0.68921995380404555</v>
      </c>
      <c r="D61" s="240">
        <v>0.71027560436278026</v>
      </c>
      <c r="E61" s="240">
        <v>0.77208675791529124</v>
      </c>
      <c r="F61" s="240">
        <v>0.79558587234988909</v>
      </c>
    </row>
    <row r="62" spans="1:6" x14ac:dyDescent="0.25">
      <c r="A62" s="77" t="s">
        <v>367</v>
      </c>
      <c r="B62" s="70">
        <v>1.3051835975624058</v>
      </c>
      <c r="C62" s="240">
        <v>1.3454398394267058</v>
      </c>
      <c r="D62" s="240">
        <v>1.3858934703399546</v>
      </c>
      <c r="E62" s="240">
        <v>1.4275379946760758</v>
      </c>
      <c r="F62" s="240">
        <v>1.4703724324636454</v>
      </c>
    </row>
    <row r="63" spans="1:6" x14ac:dyDescent="0.25">
      <c r="A63" s="78" t="s">
        <v>640</v>
      </c>
      <c r="B63" s="70" t="s">
        <v>720</v>
      </c>
      <c r="C63" s="240" t="s">
        <v>720</v>
      </c>
      <c r="D63" s="240" t="s">
        <v>720</v>
      </c>
      <c r="E63" s="240" t="s">
        <v>720</v>
      </c>
      <c r="F63" s="240">
        <v>123.71324405315102</v>
      </c>
    </row>
    <row r="64" spans="1:6" x14ac:dyDescent="0.25">
      <c r="A64" s="77" t="s">
        <v>368</v>
      </c>
      <c r="B64" s="70">
        <v>0.2374714969901057</v>
      </c>
      <c r="C64" s="240">
        <v>0.73780846932219346</v>
      </c>
      <c r="D64" s="240">
        <v>0.76515437595856672</v>
      </c>
      <c r="E64" s="240">
        <v>0.10421216112542685</v>
      </c>
      <c r="F64" s="240">
        <v>9.1198689791446311E-2</v>
      </c>
    </row>
    <row r="65" spans="1:6" x14ac:dyDescent="0.25">
      <c r="A65" s="77" t="s">
        <v>130</v>
      </c>
      <c r="B65" s="70">
        <v>0.96799433377335597</v>
      </c>
      <c r="C65" s="240">
        <v>0.99753344507450314</v>
      </c>
      <c r="D65" s="240">
        <v>1.0274594484267385</v>
      </c>
      <c r="E65" s="240">
        <v>1.0578561118985501</v>
      </c>
      <c r="F65" s="240">
        <v>1.0900317288359269</v>
      </c>
    </row>
    <row r="66" spans="1:6" x14ac:dyDescent="0.25">
      <c r="A66" s="77" t="s">
        <v>369</v>
      </c>
      <c r="B66" s="70">
        <v>0.18164490221564664</v>
      </c>
      <c r="C66" s="240">
        <v>0.18718793981062654</v>
      </c>
      <c r="D66" s="240">
        <v>0.1928035780049461</v>
      </c>
      <c r="E66" s="240">
        <v>0.19858565683052837</v>
      </c>
      <c r="F66" s="240">
        <v>0.20454531590544733</v>
      </c>
    </row>
    <row r="67" spans="1:6" x14ac:dyDescent="0.25">
      <c r="A67" s="77" t="s">
        <v>638</v>
      </c>
      <c r="B67" s="70" t="s">
        <v>720</v>
      </c>
      <c r="C67" s="240" t="s">
        <v>720</v>
      </c>
      <c r="D67" s="240" t="s">
        <v>720</v>
      </c>
      <c r="E67" s="240">
        <v>0.42397352095456903</v>
      </c>
      <c r="F67" s="240">
        <v>0.43668125111186018</v>
      </c>
    </row>
    <row r="68" spans="1:6" x14ac:dyDescent="0.25">
      <c r="A68" s="77" t="s">
        <v>632</v>
      </c>
      <c r="B68" s="70" t="s">
        <v>720</v>
      </c>
      <c r="C68" s="240" t="s">
        <v>720</v>
      </c>
      <c r="D68" s="240">
        <v>-0.10428782883285831</v>
      </c>
      <c r="E68" s="240">
        <v>-0.1067684806168708</v>
      </c>
      <c r="F68" s="240">
        <v>-0.11068124336386508</v>
      </c>
    </row>
    <row r="69" spans="1:6" x14ac:dyDescent="0.25">
      <c r="A69" s="77" t="s">
        <v>127</v>
      </c>
      <c r="B69" s="70" t="s">
        <v>720</v>
      </c>
      <c r="C69" s="240">
        <v>1.4058587048833839</v>
      </c>
      <c r="D69" s="240">
        <v>1.4480344660298856</v>
      </c>
      <c r="E69" s="240">
        <v>1.4915443199485443</v>
      </c>
      <c r="F69" s="240">
        <v>1.5362197650111062</v>
      </c>
    </row>
    <row r="70" spans="1:6" x14ac:dyDescent="0.25">
      <c r="A70" s="77" t="s">
        <v>370</v>
      </c>
      <c r="B70" s="70">
        <v>0.60479198346497531</v>
      </c>
      <c r="C70" s="240">
        <v>0.62319627321466442</v>
      </c>
      <c r="D70" s="240">
        <v>0.64189633322704021</v>
      </c>
      <c r="E70" s="240">
        <v>-0.3386961085593766</v>
      </c>
      <c r="F70" s="240">
        <v>-0.34880494632146158</v>
      </c>
    </row>
    <row r="71" spans="1:6" x14ac:dyDescent="0.25">
      <c r="A71" s="108" t="s">
        <v>371</v>
      </c>
      <c r="B71" s="70">
        <v>0.33657700565856158</v>
      </c>
      <c r="C71" s="240">
        <v>0.34684791870492138</v>
      </c>
      <c r="D71" s="240">
        <v>0.35725335626606902</v>
      </c>
      <c r="E71" s="240">
        <v>0.36796492166015465</v>
      </c>
      <c r="F71" s="240">
        <v>0.37901008566267264</v>
      </c>
    </row>
    <row r="72" spans="1:6" x14ac:dyDescent="0.25">
      <c r="A72" s="77" t="s">
        <v>372</v>
      </c>
      <c r="B72" s="70">
        <v>0.52793774123857673</v>
      </c>
      <c r="C72" s="240">
        <v>0.54495408451407279</v>
      </c>
      <c r="D72" s="240">
        <v>0.56128822678932788</v>
      </c>
      <c r="E72" s="240">
        <v>0.57813012486058069</v>
      </c>
      <c r="F72" s="240">
        <v>0.59543929537539175</v>
      </c>
    </row>
    <row r="73" spans="1:6" x14ac:dyDescent="0.25">
      <c r="A73" s="77" t="s">
        <v>373</v>
      </c>
      <c r="B73" s="70">
        <v>0.35127870449966586</v>
      </c>
      <c r="C73" s="240">
        <v>0.36187566695398493</v>
      </c>
      <c r="D73" s="240">
        <v>0.3727294886414847</v>
      </c>
      <c r="E73" s="240">
        <v>0.3841976414859215</v>
      </c>
      <c r="F73" s="240">
        <v>0.39570697670673149</v>
      </c>
    </row>
    <row r="74" spans="1:6" x14ac:dyDescent="0.25">
      <c r="A74" s="77" t="s">
        <v>123</v>
      </c>
      <c r="B74" s="70">
        <v>5.5374735939379383</v>
      </c>
      <c r="C74" s="240">
        <v>5.706453972346635</v>
      </c>
      <c r="D74" s="240">
        <v>5.8776475915170341</v>
      </c>
      <c r="E74" s="240">
        <v>6.0538899518688893</v>
      </c>
      <c r="F74" s="240">
        <v>6.2355963298404209</v>
      </c>
    </row>
    <row r="75" spans="1:6" x14ac:dyDescent="0.25">
      <c r="A75" s="108" t="s">
        <v>374</v>
      </c>
      <c r="B75" s="70">
        <v>0.80530621045010242</v>
      </c>
      <c r="C75" s="240">
        <v>0.82988076523004839</v>
      </c>
      <c r="D75" s="240">
        <v>0.85477718818695037</v>
      </c>
      <c r="E75" s="240">
        <v>0.88006516872232254</v>
      </c>
      <c r="F75" s="240">
        <v>0.90683311894753549</v>
      </c>
    </row>
    <row r="76" spans="1:6" x14ac:dyDescent="0.25">
      <c r="A76" s="77" t="s">
        <v>628</v>
      </c>
      <c r="B76" s="70" t="s">
        <v>720</v>
      </c>
      <c r="C76" s="240">
        <v>1.8787595596516566</v>
      </c>
      <c r="D76" s="240">
        <v>1.9351223464412073</v>
      </c>
      <c r="E76" s="240">
        <v>1.9931433256591715</v>
      </c>
      <c r="F76" s="240">
        <v>2.0529712973394778</v>
      </c>
    </row>
    <row r="77" spans="1:6" x14ac:dyDescent="0.25">
      <c r="A77" s="108" t="s">
        <v>120</v>
      </c>
      <c r="B77" s="70" t="s">
        <v>720</v>
      </c>
      <c r="C77" s="240">
        <v>0.8931337654553323</v>
      </c>
      <c r="D77" s="240">
        <v>0.91995327679684014</v>
      </c>
      <c r="E77" s="240">
        <v>0.94759532765356902</v>
      </c>
      <c r="F77" s="240">
        <v>0.97597788426558418</v>
      </c>
    </row>
    <row r="78" spans="1:6" x14ac:dyDescent="0.25">
      <c r="A78" s="108" t="s">
        <v>375</v>
      </c>
      <c r="B78" s="70">
        <v>1.6802418188064974</v>
      </c>
      <c r="C78" s="240">
        <v>1.7307735548156062</v>
      </c>
      <c r="D78" s="240">
        <v>1.7826967614600737</v>
      </c>
      <c r="E78" s="240">
        <v>1.8361901340116402</v>
      </c>
      <c r="F78" s="240">
        <v>1.8912629942329922</v>
      </c>
    </row>
    <row r="79" spans="1:6" x14ac:dyDescent="0.25">
      <c r="A79" s="108" t="s">
        <v>440</v>
      </c>
      <c r="B79" s="70">
        <v>0.15504215104432814</v>
      </c>
      <c r="C79" s="240">
        <v>0.16366910262244375</v>
      </c>
      <c r="D79" s="240">
        <v>0.16879817336147068</v>
      </c>
      <c r="E79" s="240">
        <v>0.17392196704393709</v>
      </c>
      <c r="F79" s="240">
        <v>0.18040961109568709</v>
      </c>
    </row>
    <row r="80" spans="1:6" x14ac:dyDescent="0.25">
      <c r="A80" s="77" t="s">
        <v>376</v>
      </c>
      <c r="B80" s="70">
        <v>2.6487054789965927</v>
      </c>
      <c r="C80" s="240">
        <v>2.7304387240800949</v>
      </c>
      <c r="D80" s="240">
        <v>2.8123374055423307</v>
      </c>
      <c r="E80" s="240">
        <v>2.8967334085419036</v>
      </c>
      <c r="F80" s="240">
        <v>2.9835773691144554</v>
      </c>
    </row>
    <row r="81" spans="1:6" x14ac:dyDescent="0.25">
      <c r="A81" s="77" t="s">
        <v>377</v>
      </c>
      <c r="B81" s="70">
        <v>2.3083458920858577</v>
      </c>
      <c r="C81" s="240">
        <v>2.3792290076621083</v>
      </c>
      <c r="D81" s="240">
        <v>2.4506016268554456</v>
      </c>
      <c r="E81" s="240">
        <v>2.5240748316400596</v>
      </c>
      <c r="F81" s="240">
        <v>2.5998340522609342</v>
      </c>
    </row>
    <row r="82" spans="1:6" x14ac:dyDescent="0.25">
      <c r="A82" s="108" t="s">
        <v>441</v>
      </c>
      <c r="B82" s="70">
        <v>1.0344102580306127</v>
      </c>
      <c r="C82" s="240">
        <v>1.0658350866580422</v>
      </c>
      <c r="D82" s="240">
        <v>1.0978021894901149</v>
      </c>
      <c r="E82" s="240">
        <v>1.1307242227377297</v>
      </c>
      <c r="F82" s="240">
        <v>1.1646329743741484</v>
      </c>
    </row>
    <row r="83" spans="1:6" x14ac:dyDescent="0.25">
      <c r="A83" s="77" t="s">
        <v>633</v>
      </c>
      <c r="B83" s="70" t="s">
        <v>720</v>
      </c>
      <c r="C83" s="240" t="s">
        <v>720</v>
      </c>
      <c r="D83" s="240">
        <v>0.61336535415109317</v>
      </c>
      <c r="E83" s="240">
        <v>0.63176631477562606</v>
      </c>
      <c r="F83" s="240">
        <v>0.65071930421889479</v>
      </c>
    </row>
    <row r="84" spans="1:6" x14ac:dyDescent="0.25">
      <c r="A84" s="77" t="s">
        <v>113</v>
      </c>
      <c r="B84" s="70">
        <v>9.3346946606972306E-2</v>
      </c>
      <c r="C84" s="240">
        <v>9.6115884256005382E-2</v>
      </c>
      <c r="D84" s="240">
        <v>9.901817060752946E-2</v>
      </c>
      <c r="E84" s="240">
        <v>0.10199583593407908</v>
      </c>
      <c r="F84" s="240">
        <v>0.10505585317123819</v>
      </c>
    </row>
    <row r="85" spans="1:6" x14ac:dyDescent="0.25">
      <c r="A85" s="77" t="s">
        <v>378</v>
      </c>
      <c r="B85" s="70">
        <v>1.6271435577435454E-2</v>
      </c>
      <c r="C85" s="240">
        <v>1.6772216482767253E-2</v>
      </c>
      <c r="D85" s="240">
        <v>1.7275188688470226E-2</v>
      </c>
      <c r="E85" s="240">
        <v>-1.7793256836701174E-2</v>
      </c>
      <c r="F85" s="240">
        <v>-1.8326863777970909E-2</v>
      </c>
    </row>
    <row r="86" spans="1:6" x14ac:dyDescent="0.25">
      <c r="A86" s="77" t="s">
        <v>379</v>
      </c>
      <c r="B86" s="70">
        <v>0.3135848686988561</v>
      </c>
      <c r="C86" s="240">
        <v>0.32318311893343937</v>
      </c>
      <c r="D86" s="240">
        <v>0.33288183821805584</v>
      </c>
      <c r="E86" s="240">
        <v>0.3427333559802957</v>
      </c>
      <c r="F86" s="240">
        <v>0.35316133356356805</v>
      </c>
    </row>
    <row r="87" spans="1:6" x14ac:dyDescent="0.25">
      <c r="A87" s="77" t="s">
        <v>110</v>
      </c>
      <c r="B87" s="70">
        <v>0.8674916006283222</v>
      </c>
      <c r="C87" s="240">
        <v>0.89687209683537994</v>
      </c>
      <c r="D87" s="240">
        <v>0.92415682472624172</v>
      </c>
      <c r="E87" s="240">
        <v>0.98370042441242411</v>
      </c>
      <c r="F87" s="240">
        <v>0.3926815495975563</v>
      </c>
    </row>
    <row r="88" spans="1:6" x14ac:dyDescent="0.25">
      <c r="A88" s="77" t="s">
        <v>108</v>
      </c>
      <c r="B88" s="70">
        <v>0.25540675919761102</v>
      </c>
      <c r="C88" s="240">
        <v>0.26447652513845243</v>
      </c>
      <c r="D88" s="240">
        <v>0.66836741735922933</v>
      </c>
      <c r="E88" s="240">
        <v>0.68845728697671327</v>
      </c>
      <c r="F88" s="240">
        <v>0.2896652355263592</v>
      </c>
    </row>
    <row r="89" spans="1:6" x14ac:dyDescent="0.25">
      <c r="A89" s="77" t="s">
        <v>639</v>
      </c>
      <c r="B89" s="70" t="s">
        <v>720</v>
      </c>
      <c r="C89" s="240" t="s">
        <v>720</v>
      </c>
      <c r="D89" s="240" t="s">
        <v>720</v>
      </c>
      <c r="E89" s="240" t="s">
        <v>720</v>
      </c>
      <c r="F89" s="240">
        <v>96.123026635610259</v>
      </c>
    </row>
    <row r="90" spans="1:6" x14ac:dyDescent="0.25">
      <c r="A90" s="77" t="s">
        <v>380</v>
      </c>
      <c r="B90" s="70">
        <v>2.0183520697142665</v>
      </c>
      <c r="C90" s="240">
        <v>1.9486392239183374</v>
      </c>
      <c r="D90" s="240">
        <v>1.997084917325278</v>
      </c>
      <c r="E90" s="240">
        <v>1.8615985986924133</v>
      </c>
      <c r="F90" s="240">
        <v>1.9025687625744012</v>
      </c>
    </row>
    <row r="91" spans="1:6" x14ac:dyDescent="0.25">
      <c r="A91" s="77" t="s">
        <v>104</v>
      </c>
      <c r="B91" s="70">
        <v>1.3324062042173357</v>
      </c>
      <c r="C91" s="240">
        <v>1.3641213068847051</v>
      </c>
      <c r="D91" s="240">
        <v>1.4037583653663026</v>
      </c>
      <c r="E91" s="240">
        <v>1.4466271391558732</v>
      </c>
      <c r="F91" s="240">
        <v>1.4883862395413141</v>
      </c>
    </row>
    <row r="92" spans="1:6" x14ac:dyDescent="0.25">
      <c r="A92" s="77" t="s">
        <v>100</v>
      </c>
      <c r="B92" s="70" t="s">
        <v>720</v>
      </c>
      <c r="C92" s="240">
        <v>1.878759559651658</v>
      </c>
      <c r="D92" s="240">
        <v>1.9351223464412073</v>
      </c>
      <c r="E92" s="240">
        <v>1.9931433256591709</v>
      </c>
      <c r="F92" s="240">
        <v>2.0529712973394765</v>
      </c>
    </row>
    <row r="93" spans="1:6" x14ac:dyDescent="0.25">
      <c r="A93" s="77" t="s">
        <v>439</v>
      </c>
      <c r="B93" s="70">
        <v>8.9316367544828399</v>
      </c>
      <c r="C93" s="240">
        <v>9.2041927013380587</v>
      </c>
      <c r="D93" s="240">
        <v>9.4803184823781823</v>
      </c>
      <c r="E93" s="240">
        <v>9.7649434601946439</v>
      </c>
      <c r="F93" s="240">
        <v>10.057669877955032</v>
      </c>
    </row>
    <row r="94" spans="1:6" x14ac:dyDescent="0.25">
      <c r="A94" s="77" t="s">
        <v>625</v>
      </c>
      <c r="B94" s="70">
        <v>0.64789857488428926</v>
      </c>
      <c r="C94" s="240">
        <v>0.35434599445433618</v>
      </c>
      <c r="D94" s="240">
        <v>0.37476288375091837</v>
      </c>
      <c r="E94" s="240">
        <v>0.72041122090383214</v>
      </c>
      <c r="F94" s="240">
        <v>0.40889450479877154</v>
      </c>
    </row>
    <row r="95" spans="1:6" x14ac:dyDescent="0.25">
      <c r="A95" s="77" t="s">
        <v>381</v>
      </c>
      <c r="B95" s="70">
        <v>9.7612873993952021E-2</v>
      </c>
      <c r="C95" s="240">
        <v>0.10059160790667275</v>
      </c>
      <c r="D95" s="240">
        <v>0.10360935614387293</v>
      </c>
      <c r="E95" s="240">
        <v>0.10667456590573671</v>
      </c>
      <c r="F95" s="240">
        <v>0.1099191659330348</v>
      </c>
    </row>
    <row r="96" spans="1:6" x14ac:dyDescent="0.25">
      <c r="A96" s="77" t="s">
        <v>382</v>
      </c>
      <c r="B96" s="70">
        <v>0.27136378970318675</v>
      </c>
      <c r="C96" s="240">
        <v>0.27964466998055038</v>
      </c>
      <c r="D96" s="240">
        <v>0.28803401007996671</v>
      </c>
      <c r="E96" s="240">
        <v>0.29655529321794716</v>
      </c>
      <c r="F96" s="240">
        <v>0.30557528129383665</v>
      </c>
    </row>
    <row r="97" spans="1:6" x14ac:dyDescent="0.25">
      <c r="A97" s="77" t="s">
        <v>634</v>
      </c>
      <c r="B97" s="70" t="s">
        <v>720</v>
      </c>
      <c r="C97" s="240" t="s">
        <v>720</v>
      </c>
      <c r="D97" s="240" t="s">
        <v>720</v>
      </c>
      <c r="E97" s="240">
        <v>1.5331871735839775</v>
      </c>
      <c r="F97" s="240">
        <v>1.579208690261136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B2:F32"/>
  <sheetViews>
    <sheetView workbookViewId="0"/>
  </sheetViews>
  <sheetFormatPr defaultRowHeight="15" x14ac:dyDescent="0.25"/>
  <cols>
    <col min="2" max="2" width="19.42578125" customWidth="1"/>
    <col min="3" max="3" width="17.28515625" bestFit="1" customWidth="1"/>
    <col min="4" max="6" width="10.7109375" customWidth="1"/>
  </cols>
  <sheetData>
    <row r="2" spans="2:6" x14ac:dyDescent="0.25">
      <c r="B2" s="75" t="s">
        <v>645</v>
      </c>
      <c r="C2" s="76"/>
      <c r="D2" s="76"/>
      <c r="E2" s="76"/>
      <c r="F2" s="76"/>
    </row>
    <row r="3" spans="2:6" ht="15.75" thickBot="1" x14ac:dyDescent="0.3">
      <c r="B3" s="76"/>
      <c r="C3" s="76"/>
      <c r="D3" s="76"/>
      <c r="E3" s="76"/>
      <c r="F3" s="76"/>
    </row>
    <row r="4" spans="2:6" ht="15.75" customHeight="1" thickBot="1" x14ac:dyDescent="0.3">
      <c r="B4" s="420" t="s">
        <v>66</v>
      </c>
      <c r="C4" s="420" t="s">
        <v>67</v>
      </c>
      <c r="D4" s="422" t="s">
        <v>68</v>
      </c>
      <c r="E4" s="423"/>
      <c r="F4" s="424"/>
    </row>
    <row r="5" spans="2:6" ht="15.75" thickBot="1" x14ac:dyDescent="0.3">
      <c r="B5" s="421"/>
      <c r="C5" s="421"/>
      <c r="D5" s="101" t="s">
        <v>69</v>
      </c>
      <c r="E5" s="101" t="s">
        <v>70</v>
      </c>
      <c r="F5" s="101" t="s">
        <v>71</v>
      </c>
    </row>
    <row r="6" spans="2:6" ht="15.75" thickBot="1" x14ac:dyDescent="0.3">
      <c r="B6" s="102" t="s">
        <v>72</v>
      </c>
      <c r="C6" s="103" t="s">
        <v>73</v>
      </c>
      <c r="D6" s="102">
        <v>0.19029799999999999</v>
      </c>
      <c r="E6" s="102">
        <v>0.108863</v>
      </c>
      <c r="F6" s="102">
        <v>7.8437999999999994E-2</v>
      </c>
    </row>
    <row r="7" spans="2:6" ht="15.75" thickBot="1" x14ac:dyDescent="0.3">
      <c r="B7" s="104" t="s">
        <v>72</v>
      </c>
      <c r="C7" s="105" t="s">
        <v>74</v>
      </c>
      <c r="D7" s="102">
        <v>0.419211</v>
      </c>
      <c r="E7" s="102">
        <v>0.25936799999999999</v>
      </c>
      <c r="F7" s="102">
        <v>0.188634</v>
      </c>
    </row>
    <row r="8" spans="2:6" ht="15.75" thickBot="1" x14ac:dyDescent="0.3">
      <c r="B8" s="104" t="s">
        <v>75</v>
      </c>
      <c r="C8" s="105" t="s">
        <v>73</v>
      </c>
      <c r="D8" s="102">
        <v>0</v>
      </c>
      <c r="E8" s="102">
        <v>0.341333</v>
      </c>
      <c r="F8" s="102">
        <v>0.24685299999999999</v>
      </c>
    </row>
    <row r="9" spans="2:6" ht="15.75" thickBot="1" x14ac:dyDescent="0.3">
      <c r="B9" s="104" t="s">
        <v>75</v>
      </c>
      <c r="C9" s="105" t="s">
        <v>74</v>
      </c>
      <c r="D9" s="102">
        <v>0</v>
      </c>
      <c r="E9" s="102">
        <v>0.56038100000000002</v>
      </c>
      <c r="F9" s="102">
        <v>0.40903099999999998</v>
      </c>
    </row>
    <row r="10" spans="2:6" x14ac:dyDescent="0.25">
      <c r="B10" s="74"/>
      <c r="C10" s="74"/>
      <c r="D10" s="74"/>
      <c r="E10" s="74"/>
      <c r="F10" s="74"/>
    </row>
    <row r="14" spans="2:6" ht="15.75" customHeight="1" x14ac:dyDescent="0.25"/>
    <row r="32" ht="15.75" customHeight="1" x14ac:dyDescent="0.25"/>
  </sheetData>
  <mergeCells count="3">
    <mergeCell ref="B4:B5"/>
    <mergeCell ref="C4:C5"/>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21"/>
  <sheetViews>
    <sheetView workbookViewId="0"/>
  </sheetViews>
  <sheetFormatPr defaultRowHeight="15" x14ac:dyDescent="0.25"/>
  <cols>
    <col min="2" max="2" width="29.85546875" bestFit="1" customWidth="1"/>
    <col min="3" max="5" width="10.5703125" customWidth="1"/>
    <col min="7" max="7" width="17.7109375" customWidth="1"/>
    <col min="8" max="8" width="15.42578125" customWidth="1"/>
    <col min="9" max="9" width="16.5703125" customWidth="1"/>
  </cols>
  <sheetData>
    <row r="2" spans="2:7" x14ac:dyDescent="0.25">
      <c r="B2" s="5" t="s">
        <v>644</v>
      </c>
      <c r="G2" s="94"/>
    </row>
    <row r="4" spans="2:7" x14ac:dyDescent="0.25">
      <c r="B4" s="425" t="s">
        <v>396</v>
      </c>
      <c r="C4" s="426" t="s">
        <v>395</v>
      </c>
      <c r="D4" s="426"/>
      <c r="E4" s="426"/>
    </row>
    <row r="5" spans="2:7" x14ac:dyDescent="0.25">
      <c r="B5" s="425"/>
      <c r="C5" s="84" t="s">
        <v>394</v>
      </c>
      <c r="D5" s="84" t="s">
        <v>393</v>
      </c>
      <c r="E5" s="84" t="s">
        <v>392</v>
      </c>
    </row>
    <row r="6" spans="2:7" x14ac:dyDescent="0.25">
      <c r="B6" s="85" t="s">
        <v>391</v>
      </c>
      <c r="C6" s="73">
        <v>-0.43854011627368433</v>
      </c>
      <c r="D6" s="73">
        <v>29.049564086905271</v>
      </c>
      <c r="E6" s="73">
        <v>9.0037967928947396</v>
      </c>
    </row>
    <row r="7" spans="2:7" x14ac:dyDescent="0.25">
      <c r="B7" s="85" t="s">
        <v>390</v>
      </c>
      <c r="C7" s="73">
        <v>-0.43854011627368433</v>
      </c>
      <c r="D7" s="73">
        <v>29.049564086905271</v>
      </c>
      <c r="E7" s="73">
        <v>9.0037967928947396</v>
      </c>
    </row>
    <row r="8" spans="2:7" x14ac:dyDescent="0.25">
      <c r="B8" s="85" t="s">
        <v>389</v>
      </c>
      <c r="C8" s="73">
        <v>16.596112597200005</v>
      </c>
      <c r="D8" s="73">
        <v>15.236531475315793</v>
      </c>
      <c r="E8" s="73">
        <v>2.8477953466736854</v>
      </c>
    </row>
    <row r="9" spans="2:7" x14ac:dyDescent="0.25">
      <c r="B9" s="85" t="s">
        <v>317</v>
      </c>
      <c r="C9" s="73">
        <v>7.6684173343263184</v>
      </c>
      <c r="D9" s="73">
        <v>40.121150581294742</v>
      </c>
      <c r="E9" s="73">
        <v>0.99626350566315813</v>
      </c>
    </row>
    <row r="10" spans="2:7" x14ac:dyDescent="0.25">
      <c r="B10" s="85" t="s">
        <v>323</v>
      </c>
      <c r="C10" s="73">
        <v>23.706627232389479</v>
      </c>
      <c r="D10" s="73">
        <v>44.163226134126326</v>
      </c>
      <c r="E10" s="73">
        <v>0.35194381345263165</v>
      </c>
    </row>
    <row r="11" spans="2:7" x14ac:dyDescent="0.25">
      <c r="B11" s="85" t="s">
        <v>319</v>
      </c>
      <c r="C11" s="73">
        <v>20.45994292547369</v>
      </c>
      <c r="D11" s="73">
        <v>40.745924480526327</v>
      </c>
      <c r="E11" s="73">
        <v>0</v>
      </c>
    </row>
    <row r="12" spans="2:7" x14ac:dyDescent="0.25">
      <c r="B12" s="85" t="s">
        <v>321</v>
      </c>
      <c r="C12" s="73">
        <v>20.311143659084216</v>
      </c>
      <c r="D12" s="73">
        <v>41.104897442178959</v>
      </c>
      <c r="E12" s="73">
        <v>0</v>
      </c>
    </row>
    <row r="13" spans="2:7" x14ac:dyDescent="0.25">
      <c r="B13" s="113" t="s">
        <v>326</v>
      </c>
      <c r="C13" s="73">
        <v>17.442769471678105</v>
      </c>
      <c r="D13" s="73">
        <v>32.502114235891199</v>
      </c>
      <c r="E13" s="73">
        <v>0.78244066780486665</v>
      </c>
    </row>
    <row r="14" spans="2:7" x14ac:dyDescent="0.25">
      <c r="B14" s="85" t="s">
        <v>322</v>
      </c>
      <c r="C14" s="73">
        <v>22.90471063934336</v>
      </c>
      <c r="D14" s="73">
        <v>26.861860112681931</v>
      </c>
      <c r="E14" s="73">
        <v>0.58389788687227495</v>
      </c>
    </row>
    <row r="15" spans="2:7" x14ac:dyDescent="0.25">
      <c r="B15" s="85" t="s">
        <v>324</v>
      </c>
      <c r="C15" s="73">
        <v>14.37738053669551</v>
      </c>
      <c r="D15" s="73">
        <v>33.037804773089654</v>
      </c>
      <c r="E15" s="73">
        <v>0</v>
      </c>
    </row>
    <row r="16" spans="2:7" x14ac:dyDescent="0.25">
      <c r="B16" s="85" t="s">
        <v>325</v>
      </c>
      <c r="C16" s="73">
        <v>9.755488197395449</v>
      </c>
      <c r="D16" s="73">
        <v>33.226649698878809</v>
      </c>
      <c r="E16" s="73">
        <v>0</v>
      </c>
    </row>
    <row r="17" spans="2:5" x14ac:dyDescent="0.25">
      <c r="B17" s="85" t="s">
        <v>327</v>
      </c>
      <c r="C17" s="73">
        <v>14.331000590470389</v>
      </c>
      <c r="D17" s="73">
        <v>56.109142732807967</v>
      </c>
      <c r="E17" s="73">
        <v>0</v>
      </c>
    </row>
    <row r="18" spans="2:5" x14ac:dyDescent="0.25">
      <c r="B18" s="85" t="s">
        <v>330</v>
      </c>
      <c r="C18" s="73">
        <v>13.933438564085785</v>
      </c>
      <c r="D18" s="73">
        <v>31.438481235699879</v>
      </c>
      <c r="E18" s="73">
        <v>0</v>
      </c>
    </row>
    <row r="19" spans="2:5" x14ac:dyDescent="0.25">
      <c r="B19" s="85" t="s">
        <v>329</v>
      </c>
      <c r="C19" s="73">
        <v>7.8949334100567272</v>
      </c>
      <c r="D19" s="73">
        <v>38.956603806186081</v>
      </c>
      <c r="E19" s="73">
        <v>0</v>
      </c>
    </row>
    <row r="20" spans="2:5" x14ac:dyDescent="0.25">
      <c r="B20" s="85" t="s">
        <v>331</v>
      </c>
      <c r="C20" s="73">
        <v>16.624076487959563</v>
      </c>
      <c r="D20" s="73">
        <v>28.120823487435395</v>
      </c>
      <c r="E20" s="73">
        <v>0</v>
      </c>
    </row>
    <row r="21" spans="2:5" x14ac:dyDescent="0.25">
      <c r="B21" s="85" t="s">
        <v>414</v>
      </c>
      <c r="C21" s="73">
        <v>17.509348476221057</v>
      </c>
      <c r="D21" s="73">
        <v>17.248871183210532</v>
      </c>
      <c r="E21" s="73">
        <v>0</v>
      </c>
    </row>
  </sheetData>
  <mergeCells count="2">
    <mergeCell ref="B4:B5"/>
    <mergeCell ref="C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6</vt:i4>
      </vt:variant>
    </vt:vector>
  </HeadingPairs>
  <TitlesOfParts>
    <vt:vector size="57" baseType="lpstr">
      <vt:lpstr>Index</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T39</vt:lpstr>
      <vt:lpstr>T40</vt:lpstr>
      <vt:lpstr>T41</vt:lpstr>
      <vt:lpstr>T42</vt:lpstr>
      <vt:lpstr>T43</vt:lpstr>
      <vt:lpstr>T44</vt:lpstr>
      <vt:lpstr>T45</vt:lpstr>
      <vt:lpstr>T46</vt:lpstr>
      <vt:lpstr>T47</vt:lpstr>
      <vt:lpstr>T48</vt:lpstr>
      <vt:lpstr>T49</vt:lpstr>
      <vt:lpstr>T50</vt:lpstr>
      <vt:lpstr>'T14'!_Ref386537083</vt:lpstr>
      <vt:lpstr>'T14'!_Ref386537241</vt:lpstr>
      <vt:lpstr>DRes_2018_19</vt:lpstr>
      <vt:lpstr>DRes_2019_20</vt:lpstr>
      <vt:lpstr>DRes_2020_21</vt:lpstr>
      <vt:lpstr>DRes_2021_22</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Zhou, Jo</dc:creator>
  <cp:lastModifiedBy>Tom Selby</cp:lastModifiedBy>
  <cp:lastPrinted>2017-03-20T16:40:13Z</cp:lastPrinted>
  <dcterms:created xsi:type="dcterms:W3CDTF">2014-12-16T15:07:26Z</dcterms:created>
  <dcterms:modified xsi:type="dcterms:W3CDTF">2017-04-19T14:09:08Z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-1448655721</vt:i4>
  </property>
  <property fmtid="{D5CDD505-2E9C-101B-9397-08002B2CF9AE}" pid="3" name="_NewReviewCycle">
    <vt:lpwstr/>
  </property>
  <property fmtid="{D5CDD505-2E9C-101B-9397-08002B2CF9AE}" pid="4" name="_EmailSubject">
    <vt:lpwstr>Emailing: Forecast From 2017-18 to 2021-22 - Tables_EXTERNAL - V2 (2).xlsm</vt:lpwstr>
  </property>
  <property fmtid="{D5CDD505-2E9C-101B-9397-08002B2CF9AE}" pid="5" name="_AuthorEmail">
    <vt:lpwstr>Rob.Marshall@nationalgrid.com</vt:lpwstr>
  </property>
  <property fmtid="{D5CDD505-2E9C-101B-9397-08002B2CF9AE}" pid="6" name="_AuthorEmailDisplayName">
    <vt:lpwstr>Marshall, Rob</vt:lpwstr>
  </property>
  <property fmtid="{D5CDD505-2E9C-101B-9397-08002B2CF9AE}" pid="7" name="_PreviousAdHocReviewCycleID">
    <vt:i4>-1994017240</vt:i4>
  </property>
  <property fmtid="{D5CDD505-2E9C-101B-9397-08002B2CF9AE}" pid="8" name="_ReviewingToolsShownOnce">
    <vt:lpwstr/>
  </property>
</Properties>
</file>